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ricoltura\PROGETTI_ATTIVI\Accordo quadro analisi lab-2027\doc gara\"/>
    </mc:Choice>
  </mc:AlternateContent>
  <xr:revisionPtr revIDLastSave="0" documentId="13_ncr:1_{5464DB43-11E1-4EC2-A578-553D407182E7}" xr6:coauthVersionLast="47" xr6:coauthVersionMax="47" xr10:uidLastSave="{00000000-0000-0000-0000-000000000000}"/>
  <bookViews>
    <workbookView xWindow="-28920" yWindow="-120" windowWidth="29040" windowHeight="15720" xr2:uid="{8258897C-08DF-4C01-8B37-5B19941D3711}"/>
  </bookViews>
  <sheets>
    <sheet name="TABELLA OFFERTA" sheetId="1" r:id="rId1"/>
    <sheet name="RICHIESTE SPECIALI" sheetId="2" r:id="rId2"/>
  </sheets>
  <definedNames>
    <definedName name="_xlnm._FilterDatabase" localSheetId="1" hidden="1">'RICHIESTE SPECIALI'!#REF!</definedName>
    <definedName name="_xlnm._FilterDatabase" localSheetId="0" hidden="1">'TABELLA OFFERTA'!$A$1:$K$1</definedName>
    <definedName name="_Hlk31357618" localSheetId="1">'RICHIESTE SPECIALI'!#REF!</definedName>
    <definedName name="_Hlk31357618" localSheetId="0">'TABELLA OFFERTA'!$A$2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3" i="1" l="1"/>
  <c r="F3" i="1" s="1"/>
  <c r="H3" i="1" s="1"/>
  <c r="I3" i="1" s="1"/>
  <c r="K3" i="1" s="1"/>
  <c r="E4" i="1"/>
  <c r="F4" i="1" s="1"/>
  <c r="H4" i="1" s="1"/>
  <c r="I4" i="1" s="1"/>
  <c r="K4" i="1" s="1"/>
  <c r="E5" i="1"/>
  <c r="F5" i="1" s="1"/>
  <c r="H5" i="1" s="1"/>
  <c r="I5" i="1" s="1"/>
  <c r="K5" i="1" s="1"/>
  <c r="E6" i="1"/>
  <c r="F6" i="1" s="1"/>
  <c r="H6" i="1" s="1"/>
  <c r="I6" i="1" s="1"/>
  <c r="K6" i="1" s="1"/>
  <c r="E7" i="1"/>
  <c r="F7" i="1" s="1"/>
  <c r="H7" i="1" s="1"/>
  <c r="I7" i="1" s="1"/>
  <c r="K7" i="1" s="1"/>
  <c r="E8" i="1"/>
  <c r="F8" i="1" s="1"/>
  <c r="H8" i="1" s="1"/>
  <c r="I8" i="1" s="1"/>
  <c r="K8" i="1" s="1"/>
  <c r="E9" i="1"/>
  <c r="F9" i="1" s="1"/>
  <c r="H9" i="1" s="1"/>
  <c r="I9" i="1" s="1"/>
  <c r="K9" i="1" s="1"/>
  <c r="E10" i="1"/>
  <c r="F10" i="1" s="1"/>
  <c r="H10" i="1" s="1"/>
  <c r="I10" i="1" s="1"/>
  <c r="K10" i="1" s="1"/>
  <c r="E11" i="1"/>
  <c r="F11" i="1" s="1"/>
  <c r="H11" i="1" s="1"/>
  <c r="I11" i="1" s="1"/>
  <c r="K11" i="1" s="1"/>
  <c r="E12" i="1"/>
  <c r="F12" i="1" s="1"/>
  <c r="H12" i="1" s="1"/>
  <c r="I12" i="1" s="1"/>
  <c r="K12" i="1" s="1"/>
  <c r="E13" i="1"/>
  <c r="F13" i="1" s="1"/>
  <c r="H13" i="1" s="1"/>
  <c r="I13" i="1" s="1"/>
  <c r="K13" i="1" s="1"/>
  <c r="E14" i="1"/>
  <c r="F14" i="1" s="1"/>
  <c r="H14" i="1" s="1"/>
  <c r="I14" i="1" s="1"/>
  <c r="K14" i="1" s="1"/>
  <c r="E15" i="1"/>
  <c r="F15" i="1" s="1"/>
  <c r="H15" i="1" s="1"/>
  <c r="I15" i="1" s="1"/>
  <c r="K15" i="1" s="1"/>
  <c r="E16" i="1"/>
  <c r="F16" i="1" s="1"/>
  <c r="H16" i="1" s="1"/>
  <c r="I16" i="1" s="1"/>
  <c r="K16" i="1" s="1"/>
  <c r="E17" i="1"/>
  <c r="F17" i="1" s="1"/>
  <c r="H17" i="1" s="1"/>
  <c r="I17" i="1" s="1"/>
  <c r="K17" i="1" s="1"/>
  <c r="E18" i="1"/>
  <c r="F18" i="1" s="1"/>
  <c r="H18" i="1" s="1"/>
  <c r="I18" i="1" s="1"/>
  <c r="K18" i="1" s="1"/>
  <c r="E19" i="1"/>
  <c r="F19" i="1" s="1"/>
  <c r="H19" i="1" s="1"/>
  <c r="I19" i="1" s="1"/>
  <c r="K19" i="1" s="1"/>
  <c r="E20" i="1"/>
  <c r="F20" i="1" s="1"/>
  <c r="H20" i="1" s="1"/>
  <c r="I20" i="1" s="1"/>
  <c r="K20" i="1" s="1"/>
  <c r="E21" i="1"/>
  <c r="F21" i="1" s="1"/>
  <c r="H21" i="1" s="1"/>
  <c r="I21" i="1" s="1"/>
  <c r="K21" i="1" s="1"/>
  <c r="E22" i="1"/>
  <c r="F22" i="1" s="1"/>
  <c r="H22" i="1" s="1"/>
  <c r="I22" i="1" s="1"/>
  <c r="K22" i="1" s="1"/>
  <c r="E23" i="1"/>
  <c r="F23" i="1" s="1"/>
  <c r="H23" i="1" s="1"/>
  <c r="I23" i="1" s="1"/>
  <c r="K23" i="1" s="1"/>
  <c r="E24" i="1"/>
  <c r="F24" i="1" s="1"/>
  <c r="H24" i="1" s="1"/>
  <c r="I24" i="1" s="1"/>
  <c r="K24" i="1" s="1"/>
  <c r="E25" i="1"/>
  <c r="F25" i="1" s="1"/>
  <c r="H25" i="1" s="1"/>
  <c r="I25" i="1" s="1"/>
  <c r="K25" i="1" s="1"/>
  <c r="E26" i="1"/>
  <c r="F26" i="1" s="1"/>
  <c r="H26" i="1" s="1"/>
  <c r="I26" i="1" s="1"/>
  <c r="K26" i="1" s="1"/>
  <c r="E27" i="1"/>
  <c r="F27" i="1" s="1"/>
  <c r="H27" i="1" s="1"/>
  <c r="I27" i="1" s="1"/>
  <c r="K27" i="1" s="1"/>
  <c r="E28" i="1"/>
  <c r="F28" i="1" s="1"/>
  <c r="H28" i="1" s="1"/>
  <c r="I28" i="1" s="1"/>
  <c r="K28" i="1" s="1"/>
  <c r="E29" i="1"/>
  <c r="F29" i="1" s="1"/>
  <c r="H29" i="1" s="1"/>
  <c r="I29" i="1" s="1"/>
  <c r="K29" i="1" s="1"/>
  <c r="E30" i="1"/>
  <c r="F30" i="1" s="1"/>
  <c r="H30" i="1" s="1"/>
  <c r="I30" i="1" s="1"/>
  <c r="K30" i="1" s="1"/>
  <c r="E31" i="1"/>
  <c r="F31" i="1" s="1"/>
  <c r="H31" i="1" s="1"/>
  <c r="I31" i="1" s="1"/>
  <c r="K31" i="1" s="1"/>
  <c r="E32" i="1"/>
  <c r="F32" i="1" s="1"/>
  <c r="H32" i="1" s="1"/>
  <c r="I32" i="1" s="1"/>
  <c r="K32" i="1" s="1"/>
  <c r="E33" i="1"/>
  <c r="F33" i="1" s="1"/>
  <c r="H33" i="1" s="1"/>
  <c r="I33" i="1" s="1"/>
  <c r="K33" i="1" s="1"/>
  <c r="E34" i="1"/>
  <c r="F34" i="1" s="1"/>
  <c r="H34" i="1" s="1"/>
  <c r="I34" i="1" s="1"/>
  <c r="K34" i="1" s="1"/>
  <c r="E35" i="1"/>
  <c r="F35" i="1" s="1"/>
  <c r="H35" i="1" s="1"/>
  <c r="I35" i="1" s="1"/>
  <c r="K35" i="1" s="1"/>
  <c r="E36" i="1"/>
  <c r="F36" i="1" s="1"/>
  <c r="H36" i="1" s="1"/>
  <c r="I36" i="1" s="1"/>
  <c r="K36" i="1" s="1"/>
  <c r="E37" i="1"/>
  <c r="F37" i="1" s="1"/>
  <c r="H37" i="1" s="1"/>
  <c r="I37" i="1" s="1"/>
  <c r="K37" i="1" s="1"/>
  <c r="E38" i="1"/>
  <c r="F38" i="1" s="1"/>
  <c r="H38" i="1" s="1"/>
  <c r="I38" i="1" s="1"/>
  <c r="K38" i="1" s="1"/>
  <c r="E39" i="1"/>
  <c r="F39" i="1" s="1"/>
  <c r="H39" i="1" s="1"/>
  <c r="I39" i="1" s="1"/>
  <c r="K39" i="1" s="1"/>
  <c r="E40" i="1"/>
  <c r="F40" i="1" s="1"/>
  <c r="H40" i="1" s="1"/>
  <c r="I40" i="1" s="1"/>
  <c r="K40" i="1" s="1"/>
  <c r="E41" i="1"/>
  <c r="F41" i="1" s="1"/>
  <c r="H41" i="1" s="1"/>
  <c r="I41" i="1" s="1"/>
  <c r="K41" i="1" s="1"/>
  <c r="E42" i="1"/>
  <c r="F42" i="1" s="1"/>
  <c r="H42" i="1" s="1"/>
  <c r="I42" i="1" s="1"/>
  <c r="K42" i="1" s="1"/>
  <c r="E43" i="1"/>
  <c r="F43" i="1" s="1"/>
  <c r="H43" i="1" s="1"/>
  <c r="I43" i="1" s="1"/>
  <c r="K43" i="1" s="1"/>
  <c r="E44" i="1"/>
  <c r="F44" i="1" s="1"/>
  <c r="H44" i="1" s="1"/>
  <c r="I44" i="1" s="1"/>
  <c r="K44" i="1" s="1"/>
  <c r="E45" i="1"/>
  <c r="F45" i="1" s="1"/>
  <c r="H45" i="1" s="1"/>
  <c r="I45" i="1" s="1"/>
  <c r="K45" i="1" s="1"/>
  <c r="E46" i="1"/>
  <c r="F46" i="1" s="1"/>
  <c r="H46" i="1" s="1"/>
  <c r="I46" i="1" s="1"/>
  <c r="K46" i="1" s="1"/>
  <c r="E47" i="1"/>
  <c r="F47" i="1" s="1"/>
  <c r="H47" i="1" s="1"/>
  <c r="I47" i="1" s="1"/>
  <c r="K47" i="1" s="1"/>
  <c r="E48" i="1"/>
  <c r="F48" i="1" s="1"/>
  <c r="H48" i="1" s="1"/>
  <c r="I48" i="1" s="1"/>
  <c r="K48" i="1" s="1"/>
  <c r="E49" i="1"/>
  <c r="F49" i="1" s="1"/>
  <c r="H49" i="1" s="1"/>
  <c r="I49" i="1" s="1"/>
  <c r="K49" i="1" s="1"/>
  <c r="E50" i="1"/>
  <c r="F50" i="1" s="1"/>
  <c r="H50" i="1" s="1"/>
  <c r="I50" i="1" s="1"/>
  <c r="K50" i="1" s="1"/>
  <c r="E51" i="1"/>
  <c r="F51" i="1" s="1"/>
  <c r="H51" i="1" s="1"/>
  <c r="I51" i="1" s="1"/>
  <c r="K51" i="1" s="1"/>
  <c r="E52" i="1"/>
  <c r="F52" i="1" s="1"/>
  <c r="H52" i="1" s="1"/>
  <c r="I52" i="1" s="1"/>
  <c r="K52" i="1" s="1"/>
  <c r="E53" i="1"/>
  <c r="F53" i="1" s="1"/>
  <c r="H53" i="1" s="1"/>
  <c r="I53" i="1" s="1"/>
  <c r="K53" i="1" s="1"/>
  <c r="E54" i="1"/>
  <c r="F54" i="1" s="1"/>
  <c r="H54" i="1" s="1"/>
  <c r="I54" i="1" s="1"/>
  <c r="K54" i="1" s="1"/>
  <c r="E55" i="1"/>
  <c r="F55" i="1" s="1"/>
  <c r="H55" i="1" s="1"/>
  <c r="I55" i="1" s="1"/>
  <c r="K55" i="1" s="1"/>
  <c r="E56" i="1"/>
  <c r="F56" i="1" s="1"/>
  <c r="H56" i="1" s="1"/>
  <c r="I56" i="1" s="1"/>
  <c r="K56" i="1" s="1"/>
  <c r="E57" i="1"/>
  <c r="F57" i="1" s="1"/>
  <c r="H57" i="1" s="1"/>
  <c r="I57" i="1" s="1"/>
  <c r="K57" i="1" s="1"/>
  <c r="E58" i="1"/>
  <c r="F58" i="1" s="1"/>
  <c r="H58" i="1" s="1"/>
  <c r="I58" i="1" s="1"/>
  <c r="K58" i="1" s="1"/>
  <c r="E59" i="1"/>
  <c r="F59" i="1" s="1"/>
  <c r="H59" i="1" s="1"/>
  <c r="I59" i="1" s="1"/>
  <c r="K59" i="1" s="1"/>
  <c r="E60" i="1"/>
  <c r="F60" i="1" s="1"/>
  <c r="H60" i="1" s="1"/>
  <c r="I60" i="1" s="1"/>
  <c r="K60" i="1" s="1"/>
  <c r="E61" i="1"/>
  <c r="F61" i="1" s="1"/>
  <c r="H61" i="1" s="1"/>
  <c r="I61" i="1" s="1"/>
  <c r="K61" i="1" s="1"/>
  <c r="E62" i="1"/>
  <c r="F62" i="1" s="1"/>
  <c r="H62" i="1" s="1"/>
  <c r="I62" i="1" s="1"/>
  <c r="K62" i="1" s="1"/>
  <c r="E63" i="1"/>
  <c r="F63" i="1" s="1"/>
  <c r="H63" i="1" s="1"/>
  <c r="I63" i="1" s="1"/>
  <c r="K63" i="1" s="1"/>
  <c r="E64" i="1"/>
  <c r="F64" i="1" s="1"/>
  <c r="H64" i="1" s="1"/>
  <c r="I64" i="1" s="1"/>
  <c r="K64" i="1" s="1"/>
  <c r="E65" i="1"/>
  <c r="F65" i="1" s="1"/>
  <c r="H65" i="1" s="1"/>
  <c r="I65" i="1" s="1"/>
  <c r="K65" i="1" s="1"/>
  <c r="E66" i="1"/>
  <c r="F66" i="1" s="1"/>
  <c r="H66" i="1" s="1"/>
  <c r="I66" i="1" s="1"/>
  <c r="K66" i="1" s="1"/>
  <c r="E67" i="1"/>
  <c r="F67" i="1" s="1"/>
  <c r="H67" i="1" s="1"/>
  <c r="I67" i="1" s="1"/>
  <c r="K67" i="1" s="1"/>
  <c r="E68" i="1"/>
  <c r="F68" i="1" s="1"/>
  <c r="H68" i="1" s="1"/>
  <c r="I68" i="1" s="1"/>
  <c r="K68" i="1" s="1"/>
  <c r="E69" i="1"/>
  <c r="F69" i="1" s="1"/>
  <c r="H69" i="1" s="1"/>
  <c r="I69" i="1" s="1"/>
  <c r="K69" i="1" s="1"/>
  <c r="E70" i="1"/>
  <c r="F70" i="1" s="1"/>
  <c r="H70" i="1" s="1"/>
  <c r="I70" i="1" s="1"/>
  <c r="K70" i="1" s="1"/>
  <c r="E71" i="1"/>
  <c r="F71" i="1" s="1"/>
  <c r="H71" i="1" s="1"/>
  <c r="I71" i="1" s="1"/>
  <c r="K71" i="1" s="1"/>
  <c r="E72" i="1"/>
  <c r="F72" i="1" s="1"/>
  <c r="H72" i="1" s="1"/>
  <c r="I72" i="1" s="1"/>
  <c r="K72" i="1" s="1"/>
  <c r="E73" i="1"/>
  <c r="F73" i="1" s="1"/>
  <c r="H73" i="1" s="1"/>
  <c r="I73" i="1" s="1"/>
  <c r="K73" i="1" s="1"/>
  <c r="E74" i="1"/>
  <c r="F74" i="1" s="1"/>
  <c r="H74" i="1" s="1"/>
  <c r="I74" i="1" s="1"/>
  <c r="K74" i="1" s="1"/>
  <c r="E75" i="1"/>
  <c r="F75" i="1" s="1"/>
  <c r="H75" i="1" s="1"/>
  <c r="I75" i="1" s="1"/>
  <c r="K75" i="1" s="1"/>
  <c r="E76" i="1"/>
  <c r="F76" i="1" s="1"/>
  <c r="H76" i="1" s="1"/>
  <c r="I76" i="1" s="1"/>
  <c r="K76" i="1" s="1"/>
  <c r="E77" i="1"/>
  <c r="F77" i="1" s="1"/>
  <c r="H77" i="1" s="1"/>
  <c r="I77" i="1" s="1"/>
  <c r="K77" i="1" s="1"/>
  <c r="E78" i="1"/>
  <c r="F78" i="1" s="1"/>
  <c r="H78" i="1" s="1"/>
  <c r="I78" i="1" s="1"/>
  <c r="K78" i="1" s="1"/>
  <c r="E79" i="1"/>
  <c r="F79" i="1" s="1"/>
  <c r="H79" i="1" s="1"/>
  <c r="I79" i="1" s="1"/>
  <c r="K79" i="1" s="1"/>
  <c r="E80" i="1"/>
  <c r="F80" i="1" s="1"/>
  <c r="H80" i="1" s="1"/>
  <c r="I80" i="1" s="1"/>
  <c r="K80" i="1" s="1"/>
  <c r="E81" i="1"/>
  <c r="F81" i="1" s="1"/>
  <c r="H81" i="1" s="1"/>
  <c r="I81" i="1" s="1"/>
  <c r="K81" i="1" s="1"/>
  <c r="E82" i="1"/>
  <c r="F82" i="1" s="1"/>
  <c r="H82" i="1" s="1"/>
  <c r="I82" i="1" s="1"/>
  <c r="K82" i="1" s="1"/>
  <c r="E2" i="1"/>
  <c r="F2" i="1" s="1"/>
  <c r="H2" i="1" s="1"/>
  <c r="I2" i="1" s="1"/>
  <c r="K2" i="1" s="1"/>
  <c r="K85" i="1" l="1"/>
</calcChain>
</file>

<file path=xl/sharedStrings.xml><?xml version="1.0" encoding="utf-8"?>
<sst xmlns="http://schemas.openxmlformats.org/spreadsheetml/2006/main" count="161" uniqueCount="136">
  <si>
    <t>Matrice</t>
  </si>
  <si>
    <t>Parametro</t>
  </si>
  <si>
    <t>prezzo unitario [€]</t>
  </si>
  <si>
    <t>Suolo</t>
  </si>
  <si>
    <t>Sostanza Secca</t>
  </si>
  <si>
    <t>secondo i Metodi ufficiali di analisi chimica del suolo (D.M. 13/09/1999 del Ministro per le Politiche Agricole pubblicato su: Gazz. Uff. Suppl. Ordin. n° 248 del 21/10/1999 e sue modificazioni)</t>
  </si>
  <si>
    <t>(routine)</t>
  </si>
  <si>
    <t>pH (in H2O o KCl)</t>
  </si>
  <si>
    <t>CE</t>
  </si>
  <si>
    <t>Carbonio Oganico</t>
  </si>
  <si>
    <t>Carbonio totale</t>
  </si>
  <si>
    <r>
      <t>Carbonati totali (CaCO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)</t>
    </r>
  </si>
  <si>
    <t>Calcare totale</t>
  </si>
  <si>
    <t>Calcare attivo</t>
  </si>
  <si>
    <t>Capacità di Scambio Cationica</t>
  </si>
  <si>
    <t>Densità apparente</t>
  </si>
  <si>
    <t>Scheletro</t>
  </si>
  <si>
    <t>Carbonio organico disciolto (DOC) - da test di cessione</t>
  </si>
  <si>
    <t>UNI EN 12457-2:2004 + UNI EN 1484:1999</t>
  </si>
  <si>
    <t>Azoto totale (metodo Kjeldahl)</t>
  </si>
  <si>
    <t>(nutrienti)</t>
  </si>
  <si>
    <t>Azoto ammoniacale</t>
  </si>
  <si>
    <t>Azoto nitrico</t>
  </si>
  <si>
    <t>Cationi scambiabili (Ca, Mg, Na, K)</t>
  </si>
  <si>
    <t>Fosforo assimilabile</t>
  </si>
  <si>
    <t>Ferro assimilabile</t>
  </si>
  <si>
    <t>Alluminio</t>
  </si>
  <si>
    <t>Arsenico</t>
  </si>
  <si>
    <t>EPA 3051A 2007 + EPA 6020B 2014
(mediante Spettrometria di Massa [ICP-MS])</t>
  </si>
  <si>
    <t>(metalli)</t>
  </si>
  <si>
    <t>Cadmio</t>
  </si>
  <si>
    <t>Cromo totale</t>
  </si>
  <si>
    <t>Mercurio</t>
  </si>
  <si>
    <t>Nichel</t>
  </si>
  <si>
    <t>Piombo</t>
  </si>
  <si>
    <t>Rame</t>
  </si>
  <si>
    <t>Zinco</t>
  </si>
  <si>
    <t>Cromo VI</t>
  </si>
  <si>
    <t>Estraz - APAT CNR IRSA 3150 2003</t>
  </si>
  <si>
    <t>Idrocarburi C10-C40</t>
  </si>
  <si>
    <t>UNI EN ISO 16703:2011</t>
  </si>
  <si>
    <t>(contaminanti organici)</t>
  </si>
  <si>
    <t>EPA 3545A 2007 + EPA 8270E 2018</t>
  </si>
  <si>
    <t>EPA 1613B 1994 + EPA 1668C 2010</t>
  </si>
  <si>
    <t>EPA 1668C 2010</t>
  </si>
  <si>
    <t>EPA 1613B 1994 + NATO/CCMS I-TEF 1988</t>
  </si>
  <si>
    <t>Alaclor</t>
  </si>
  <si>
    <t>(fitofarmaci)</t>
  </si>
  <si>
    <t>Aldrin</t>
  </si>
  <si>
    <t>Atrazina</t>
  </si>
  <si>
    <t>alfa-esacloroesano</t>
  </si>
  <si>
    <t>beta-esacloroesano</t>
  </si>
  <si>
    <t>gamma-esacloroesano (lindano)</t>
  </si>
  <si>
    <t>Clordano</t>
  </si>
  <si>
    <t>DDD</t>
  </si>
  <si>
    <t>DDT</t>
  </si>
  <si>
    <t>DDE</t>
  </si>
  <si>
    <t>Dieldrin</t>
  </si>
  <si>
    <t>Endrin</t>
  </si>
  <si>
    <t>Biomasse vegetali</t>
  </si>
  <si>
    <t>Azoto totale</t>
  </si>
  <si>
    <t>Fosforo totale (come P2O5)</t>
  </si>
  <si>
    <t>DM 13/09/1999 SO GU n° 248 21/10/1999 Met XV.1</t>
  </si>
  <si>
    <t>Effluenti zootecnici</t>
  </si>
  <si>
    <r>
      <t>Sostanza secca, pH, CE, Carbonio organico, CaCO</t>
    </r>
    <r>
      <rPr>
        <vertAlign val="subscript"/>
        <sz val="9"/>
        <color rgb="FF000000"/>
        <rFont val="Arial"/>
        <family val="2"/>
      </rPr>
      <t>3</t>
    </r>
    <r>
      <rPr>
        <sz val="9"/>
        <color rgb="FF000000"/>
        <rFont val="Arial"/>
        <family val="2"/>
      </rPr>
      <t>, COD</t>
    </r>
  </si>
  <si>
    <t>IRSA-CNR (Quad. 64), n. 21 del 26/01/2001 “Metodi ufficiali di analisi per i fertilizzanti” d.m. 21/12/2001, G.U.; IRSA-CNR (Quad. 64), MPI-SCA-01 (Flusso Continuo), MPI-SCA-01 (Flusso Continuo), IRSA-CNR (Quad. 64), DM 13/09/1999 SO n. 185 GU 248 21/10/1999 Met V.1, MPI-B-21</t>
  </si>
  <si>
    <t>Azoto totale, Azoto ammoniacale, Azoto nitrico, Potassio, Fosforo</t>
  </si>
  <si>
    <t>Acque</t>
  </si>
  <si>
    <t>Livello della Falda</t>
  </si>
  <si>
    <t>Ossigeno disciolto (al prelievo)</t>
  </si>
  <si>
    <t>Campionamento acque sotterranee con pompa a basso flusso, incluso lo spurgo e lo smaltimento delle acque di spurgo</t>
  </si>
  <si>
    <t>Potenziale redox (al prelievo)</t>
  </si>
  <si>
    <t>UNI 10370:2010</t>
  </si>
  <si>
    <t>Conducibilità al prelievo (a 20°C)</t>
  </si>
  <si>
    <t>APAT CNR IRSA 2030 Man 29 2003</t>
  </si>
  <si>
    <t>pH (in campo)</t>
  </si>
  <si>
    <t>Cianuri Totali (CN-)</t>
  </si>
  <si>
    <t>Nitrati disciolti</t>
  </si>
  <si>
    <t>Analizzatore a flusso continuo</t>
  </si>
  <si>
    <t>Fosfati disciolti</t>
  </si>
  <si>
    <t>COD</t>
  </si>
  <si>
    <t>ETBE (Etil terz-butil etere)</t>
  </si>
  <si>
    <t>EPA 5030C 2003 + EPA 8260D 2018</t>
  </si>
  <si>
    <t>MTBE (Metil terz-butil etere)</t>
  </si>
  <si>
    <t>idrocarburi aromatici (BTEXS)</t>
  </si>
  <si>
    <t>alifatici clorurati cancerogeni e non</t>
  </si>
  <si>
    <t>alifatici alogenati cancerogeni</t>
  </si>
  <si>
    <t>idrocarburi totali espressi come n-esano (&lt;= e &gt; 12)</t>
  </si>
  <si>
    <t>EPA 5021A 2014+EPA 8260D 2018+UNI EN ISO 9377-2:2002</t>
  </si>
  <si>
    <t>APAT CNR IRSA 5080 Man 29 2003</t>
  </si>
  <si>
    <t>metalli: Al, As, Cd, Cr VI e totale, Cu, Fe, Hg, Mn, Ni, Pb, Se, V, Zn</t>
  </si>
  <si>
    <t>EPA 6020B 2014 (APAT CNR IRSA 3150 C Man 29 2003 per Cr VI)</t>
  </si>
  <si>
    <t>*</t>
  </si>
  <si>
    <t>Benzo(a)antracene, Benzo(a)pirene, Benzo(b)fluorantene, Benzo(k)fluorantene, Benzo(g,h,i)perilene, Crisene, Dibenzo(a,e)pirene; Dibenzo(a,l)pirene; Dibenzo(a,i)pirene; Dibenzo(a,h)pirene; Dibenzo(a,h)antracene, indenopirene, pirene; Sommatoria</t>
  </si>
  <si>
    <t>**</t>
  </si>
  <si>
    <t>sommatoria PCDD/PCDF e dei congeneri PCB Dioxin-Like numeri 77, 81, 105, 114, 118, 123, 126, 156, 157, 167, 169, 189</t>
  </si>
  <si>
    <t>***</t>
  </si>
  <si>
    <t>congeneri non Dioxin-Like: 28, 52, 95, 99, 101, 110, 128, 146, 149, 151, 153, 170, 177, 180, 183, 187</t>
  </si>
  <si>
    <t>****</t>
  </si>
  <si>
    <r>
      <rPr>
        <sz val="9"/>
        <color theme="1"/>
        <rFont val="Arial"/>
        <family val="2"/>
      </rPr>
      <t>determinazione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in bassa risoluzione</t>
    </r>
    <r>
      <rPr>
        <b/>
        <sz val="9"/>
        <color theme="1"/>
        <rFont val="Arial"/>
        <family val="2"/>
      </rPr>
      <t>.</t>
    </r>
    <r>
      <rPr>
        <sz val="9"/>
        <color theme="1"/>
        <rFont val="Arial"/>
        <family val="2"/>
      </rPr>
      <t xml:space="preserve"> La concentrazione naturale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espressa in mg/kg s.s dei seguenti:</t>
    </r>
  </si>
  <si>
    <t>*****</t>
  </si>
  <si>
    <r>
      <rPr>
        <sz val="9"/>
        <color theme="1"/>
        <rFont val="Arial"/>
        <family val="2"/>
      </rPr>
      <t>determinazione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in HRGC/HRMS</t>
    </r>
    <r>
      <rPr>
        <b/>
        <sz val="9"/>
        <color theme="1"/>
        <rFont val="Arial"/>
        <family val="2"/>
      </rPr>
      <t>.</t>
    </r>
    <r>
      <rPr>
        <sz val="9"/>
        <color theme="1"/>
        <rFont val="Arial"/>
        <family val="2"/>
      </rPr>
      <t xml:space="preserve"> La concentrazione naturale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espressa in µg/kg s.s. e TEQ dei seguenti:</t>
    </r>
  </si>
  <si>
    <t>******</t>
  </si>
  <si>
    <r>
      <rPr>
        <sz val="9"/>
        <color theme="1"/>
        <rFont val="Arial"/>
        <family val="2"/>
      </rPr>
      <t>determinazione in HRGC/HRMS. La concentrazione naturale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espressa in ng/kg s.s. e TEQ dei seguenti:</t>
    </r>
  </si>
  <si>
    <t>determinazione di 6 classi secondo i limiti USDA: sabbia grossa (2 - 0,25 mm); sabbia fine (0,25 - 0,10 mm); sabbia molto fine (0,1 - 0,05 mm); limo grosso (0,05 - 0,02 mm); limo fine (0,02 - 0,002 mm); argilla (&lt; 0,002 mm)</t>
  </si>
  <si>
    <r>
      <t xml:space="preserve">-  </t>
    </r>
    <r>
      <rPr>
        <u/>
        <sz val="9"/>
        <color theme="1"/>
        <rFont val="Arial"/>
        <family val="2"/>
      </rPr>
      <t>singoli congeneri</t>
    </r>
    <r>
      <rPr>
        <sz val="9"/>
        <color theme="1"/>
        <rFont val="Arial"/>
        <family val="2"/>
      </rPr>
      <t>: 28, 52, 77, 81, 95, 99, 101, 105, 110, 114, 118, 123, 126, 128, 138, 146, 149, 151, 153, 156, 157, 167, 169, 170, 177, 180, 183, 187, 189, 194, 196, 203, 209</t>
    </r>
  </si>
  <si>
    <r>
      <t xml:space="preserve">-  </t>
    </r>
    <r>
      <rPr>
        <u/>
        <sz val="9"/>
        <color theme="1"/>
        <rFont val="Arial"/>
        <family val="2"/>
      </rPr>
      <t>somma</t>
    </r>
    <r>
      <rPr>
        <sz val="9"/>
        <color theme="1"/>
        <rFont val="Arial"/>
        <family val="2"/>
      </rPr>
      <t>: PCB totali</t>
    </r>
  </si>
  <si>
    <r>
      <t xml:space="preserve">-  </t>
    </r>
    <r>
      <rPr>
        <u/>
        <sz val="9"/>
        <color theme="1"/>
        <rFont val="Arial"/>
        <family val="2"/>
      </rPr>
      <t>singoli congeneri</t>
    </r>
    <r>
      <rPr>
        <sz val="9"/>
        <color theme="1"/>
        <rFont val="Arial"/>
        <family val="2"/>
      </rPr>
      <t>: 1, 3, 4, 6, 8, 10, 15, 16, 18, 19, 22, 28, 31, 33, 37, 40, 41, 44, 49, 52, 54, 60, 66, 70, 74, 77, 81, 84, 85, 87, 90, 95, 97, 99, 101, 104, 105, 110, 114, 118, 119, 123, 126, 128, 129, 137, 138, 141, 146, 149, 151, 153, 156, 157, 158, 167, 168, 169, 170, 171, 177, 180, 183, 187, 189, 191, 193, 194, 196, 199, 200, 201, 202, 203, 205, 206, 207, 208, 209</t>
    </r>
  </si>
  <si>
    <r>
      <t xml:space="preserve">-  </t>
    </r>
    <r>
      <rPr>
        <u/>
        <sz val="9"/>
        <color theme="1"/>
        <rFont val="Arial"/>
        <family val="2"/>
      </rPr>
      <t xml:space="preserve">somma delle concentrazioni per classe di clorurazione (intesa come somma di tutti i congeneri appartenenti alla singola classe di clorurazione </t>
    </r>
  </si>
  <si>
    <r>
      <t xml:space="preserve">-  </t>
    </r>
    <r>
      <rPr>
        <u/>
        <sz val="9"/>
        <color theme="1"/>
        <rFont val="Arial"/>
        <family val="2"/>
      </rPr>
      <t>TEQ</t>
    </r>
    <r>
      <rPr>
        <sz val="9"/>
        <color theme="1"/>
        <rFont val="Arial"/>
        <family val="2"/>
      </rPr>
      <t>: WHO98, WHO05</t>
    </r>
  </si>
  <si>
    <t>*******</t>
  </si>
  <si>
    <r>
      <t xml:space="preserve">-  </t>
    </r>
    <r>
      <rPr>
        <u/>
        <sz val="9"/>
        <color theme="1"/>
        <rFont val="Arial"/>
        <family val="2"/>
      </rPr>
      <t>PCDD</t>
    </r>
    <r>
      <rPr>
        <sz val="9"/>
        <color theme="1"/>
        <rFont val="Arial"/>
        <family val="2"/>
      </rPr>
      <t>: 2,3,7,8 TCDD; 1,2,3,7,8 PCDD; 1,2,3,4,7,8 HxCDD; 1,2,3,7,8,9 HxCDD; 1,2,3,6,7,8 HxCDD; 1,2,3,4,6,7,8 HpCDD; OCDD</t>
    </r>
  </si>
  <si>
    <r>
      <t xml:space="preserve">-  </t>
    </r>
    <r>
      <rPr>
        <u/>
        <sz val="9"/>
        <color theme="1"/>
        <rFont val="Arial"/>
        <family val="2"/>
      </rPr>
      <t>PCDF</t>
    </r>
    <r>
      <rPr>
        <sz val="9"/>
        <color theme="1"/>
        <rFont val="Arial"/>
        <family val="2"/>
      </rPr>
      <t>: 2,3,7,8 TCDF; 2,3,4,7,8 PCDF; 1,2,3,7,8 PCDF; 1,2,3,4,7,8 HxCDF; 1,2,3,7,8,9 HxCDF; 1,2,3,6,7,8 HxCDF; 2,3,4,6,7,8 HxCDF; 1,2,3,4,6,7,8 HpCDF; 1,2,3,4,7,8,9 HpCDF; OCDF</t>
    </r>
  </si>
  <si>
    <r>
      <t xml:space="preserve">-  </t>
    </r>
    <r>
      <rPr>
        <u/>
        <sz val="9"/>
        <color theme="1"/>
        <rFont val="Arial"/>
        <family val="2"/>
      </rPr>
      <t>Somma</t>
    </r>
    <r>
      <rPr>
        <sz val="9"/>
        <color theme="1"/>
        <rFont val="Arial"/>
        <family val="2"/>
      </rPr>
      <t>: PCDD totali; PCDF totali</t>
    </r>
  </si>
  <si>
    <r>
      <t xml:space="preserve">-  </t>
    </r>
    <r>
      <rPr>
        <u/>
        <sz val="9"/>
        <color theme="1"/>
        <rFont val="Arial"/>
        <family val="2"/>
      </rPr>
      <t>TEQ</t>
    </r>
    <r>
      <rPr>
        <sz val="9"/>
        <color theme="1"/>
        <rFont val="Arial"/>
        <family val="2"/>
      </rPr>
      <t>: I-TEQ, WHO98, WHO05</t>
    </r>
  </si>
  <si>
    <t>prezzo unitario offerto [€]</t>
  </si>
  <si>
    <t>importo soggetto a ribasso [€]</t>
  </si>
  <si>
    <t>ribasso percentuale unico [%]</t>
  </si>
  <si>
    <t>importo offerto al netto della manodopera [€]</t>
  </si>
  <si>
    <t>prezzo totale offerto [€]</t>
  </si>
  <si>
    <t>valore da indicare nel campo "OFFERTA ECONOMICA" della piattaforma Sintel</t>
  </si>
  <si>
    <t>indicare costi sicurezza aziendali</t>
  </si>
  <si>
    <t>ai sensi dell’art. 108 comma 9 del d.lgs. 36/2023 e s.m.i., il Legale Rappresentante dichiara che gli oneri aziendali per l’adempimento delle disposizioni in materia di salute e sicurezza sui luoghi di lavoro sono pari ad euro:</t>
  </si>
  <si>
    <t>firma del Legale Rappresentante</t>
  </si>
  <si>
    <t>n. campioni stimati</t>
  </si>
  <si>
    <t>Metodica proposta dalla Stazione Appaltante</t>
  </si>
  <si>
    <t>Granulometria *</t>
  </si>
  <si>
    <t>IPA **</t>
  </si>
  <si>
    <t>PCDD/PCDF+PCB-DL ***</t>
  </si>
  <si>
    <t>PCB NON DL ****</t>
  </si>
  <si>
    <t>PCB in bassa risoluzione (33 congeneri) *****</t>
  </si>
  <si>
    <t>PCB in alta risoluzione (79 congeneri) ******</t>
  </si>
  <si>
    <t>PCDD/F in alta risoluzione *******</t>
  </si>
  <si>
    <t>idrocarburi policiclici aromatici (IPA) **</t>
  </si>
  <si>
    <t>* VEDI RICHIESTE SPECIALI NEL FOGLIO SEGUENTE</t>
  </si>
  <si>
    <t>incidenza manodopera non soggetta a ribasso [€]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</si>
</sst>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vertAlign val="subscript"/>
      <sz val="9"/>
      <color rgb="FF000000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u/>
      <sz val="9"/>
      <color theme="1"/>
      <name val="Arial"/>
      <family val="2"/>
    </font>
    <font>
      <b/>
      <i/>
      <sz val="9"/>
      <color rgb="FFFF0000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27">
    <border>
      <left/>
      <right/>
      <top/>
      <bottom/>
      <diagonal/>
    </border>
    <border>
      <left style="thick">
        <color rgb="FF666666"/>
      </left>
      <right style="thin">
        <color rgb="FF666666"/>
      </right>
      <top style="thick">
        <color rgb="FF666666"/>
      </top>
      <bottom/>
      <diagonal/>
    </border>
    <border>
      <left style="thin">
        <color rgb="FF666666"/>
      </left>
      <right style="thin">
        <color rgb="FF666666"/>
      </right>
      <top style="thick">
        <color rgb="FF666666"/>
      </top>
      <bottom/>
      <diagonal/>
    </border>
    <border>
      <left style="thin">
        <color rgb="FF666666"/>
      </left>
      <right style="thick">
        <color rgb="FF666666"/>
      </right>
      <top style="thick">
        <color rgb="FF666666"/>
      </top>
      <bottom/>
      <diagonal/>
    </border>
    <border>
      <left style="thick">
        <color rgb="FF666666"/>
      </left>
      <right style="thin">
        <color rgb="FF666666"/>
      </right>
      <top/>
      <bottom/>
      <diagonal/>
    </border>
    <border>
      <left style="thin">
        <color rgb="FF666666"/>
      </left>
      <right style="thin">
        <color rgb="FF666666"/>
      </right>
      <top/>
      <bottom/>
      <diagonal/>
    </border>
    <border>
      <left style="thick">
        <color rgb="FF666666"/>
      </left>
      <right style="thin">
        <color rgb="FF666666"/>
      </right>
      <top style="medium">
        <color rgb="FF666666"/>
      </top>
      <bottom/>
      <diagonal/>
    </border>
    <border>
      <left style="thin">
        <color rgb="FF666666"/>
      </left>
      <right style="thin">
        <color rgb="FF666666"/>
      </right>
      <top style="medium">
        <color rgb="FF666666"/>
      </top>
      <bottom style="mediumDashed">
        <color rgb="FF666666"/>
      </bottom>
      <diagonal/>
    </border>
    <border>
      <left style="thin">
        <color rgb="FF666666"/>
      </left>
      <right style="thin">
        <color rgb="FF666666"/>
      </right>
      <top style="medium">
        <color rgb="FF666666"/>
      </top>
      <bottom/>
      <diagonal/>
    </border>
    <border>
      <left style="thin">
        <color rgb="FF666666"/>
      </left>
      <right style="thick">
        <color rgb="FF666666"/>
      </right>
      <top style="medium">
        <color rgb="FF666666"/>
      </top>
      <bottom style="mediumDashed">
        <color rgb="FF666666"/>
      </bottom>
      <diagonal/>
    </border>
    <border>
      <left style="thin">
        <color rgb="FF666666"/>
      </left>
      <right style="thin">
        <color rgb="FF666666"/>
      </right>
      <top style="mediumDashed">
        <color rgb="FF666666"/>
      </top>
      <bottom style="mediumDashed">
        <color rgb="FF666666"/>
      </bottom>
      <diagonal/>
    </border>
    <border>
      <left style="thin">
        <color rgb="FF666666"/>
      </left>
      <right style="thick">
        <color rgb="FF666666"/>
      </right>
      <top style="mediumDashed">
        <color rgb="FF666666"/>
      </top>
      <bottom style="mediumDashed">
        <color rgb="FF666666"/>
      </bottom>
      <diagonal/>
    </border>
    <border>
      <left style="thin">
        <color rgb="FF666666"/>
      </left>
      <right style="thin">
        <color rgb="FF666666"/>
      </right>
      <top style="mediumDashed">
        <color rgb="FF666666"/>
      </top>
      <bottom/>
      <diagonal/>
    </border>
    <border>
      <left style="thin">
        <color rgb="FF666666"/>
      </left>
      <right style="thick">
        <color rgb="FF666666"/>
      </right>
      <top style="mediumDashed">
        <color rgb="FF666666"/>
      </top>
      <bottom style="medium">
        <color rgb="FF666666"/>
      </bottom>
      <diagonal/>
    </border>
    <border>
      <left style="thin">
        <color rgb="FF666666"/>
      </left>
      <right style="thick">
        <color rgb="FF666666"/>
      </right>
      <top style="mediumDashed">
        <color rgb="FF666666"/>
      </top>
      <bottom/>
      <diagonal/>
    </border>
    <border>
      <left style="thick">
        <color rgb="FF666666"/>
      </left>
      <right style="thin">
        <color rgb="FF666666"/>
      </right>
      <top/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/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 style="mediumDashed">
        <color rgb="FF666666"/>
      </top>
      <bottom style="medium">
        <color rgb="FF666666"/>
      </bottom>
      <diagonal/>
    </border>
    <border>
      <left style="thin">
        <color rgb="FF666666"/>
      </left>
      <right style="thin">
        <color rgb="FF666666"/>
      </right>
      <top/>
      <bottom style="mediumDashed">
        <color rgb="FF666666"/>
      </bottom>
      <diagonal/>
    </border>
    <border>
      <left style="thick">
        <color rgb="FF666666"/>
      </left>
      <right style="thin">
        <color rgb="FF666666"/>
      </right>
      <top/>
      <bottom style="thick">
        <color rgb="FF666666"/>
      </bottom>
      <diagonal/>
    </border>
    <border>
      <left style="thin">
        <color rgb="FF666666"/>
      </left>
      <right style="thin">
        <color rgb="FF666666"/>
      </right>
      <top style="mediumDashed">
        <color rgb="FF666666"/>
      </top>
      <bottom style="thick">
        <color rgb="FF666666"/>
      </bottom>
      <diagonal/>
    </border>
    <border>
      <left style="thin">
        <color rgb="FF666666"/>
      </left>
      <right style="thin">
        <color rgb="FF666666"/>
      </right>
      <top/>
      <bottom style="thick">
        <color rgb="FF666666"/>
      </bottom>
      <diagonal/>
    </border>
    <border>
      <left style="thin">
        <color rgb="FF666666"/>
      </left>
      <right style="thick">
        <color rgb="FF666666"/>
      </right>
      <top style="mediumDashed">
        <color rgb="FF666666"/>
      </top>
      <bottom style="thick">
        <color rgb="FF666666"/>
      </bottom>
      <diagonal/>
    </border>
    <border>
      <left style="thin">
        <color rgb="FF666666"/>
      </left>
      <right style="thick">
        <color rgb="FF666666"/>
      </right>
      <top/>
      <bottom style="mediumDashed">
        <color rgb="FF666666"/>
      </bottom>
      <diagonal/>
    </border>
    <border>
      <left style="thin">
        <color rgb="FF666666"/>
      </left>
      <right style="thick">
        <color rgb="FF666666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1" fontId="8" fillId="3" borderId="7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center" wrapText="1"/>
    </xf>
    <xf numFmtId="1" fontId="8" fillId="3" borderId="10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justify" vertical="center" wrapText="1"/>
    </xf>
    <xf numFmtId="0" fontId="6" fillId="3" borderId="15" xfId="0" applyFont="1" applyFill="1" applyBorder="1" applyAlignment="1">
      <alignment horizontal="center" vertical="center" wrapText="1"/>
    </xf>
    <xf numFmtId="1" fontId="8" fillId="3" borderId="17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 wrapText="1"/>
    </xf>
    <xf numFmtId="0" fontId="7" fillId="3" borderId="1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justify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horizontal="justify" vertical="center" wrapText="1"/>
    </xf>
    <xf numFmtId="1" fontId="8" fillId="4" borderId="18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horizontal="justify" vertical="center" wrapText="1"/>
    </xf>
    <xf numFmtId="1" fontId="8" fillId="4" borderId="10" xfId="0" applyNumberFormat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justify" vertical="center" wrapText="1"/>
    </xf>
    <xf numFmtId="0" fontId="7" fillId="4" borderId="10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vertical="center" wrapText="1"/>
    </xf>
    <xf numFmtId="1" fontId="8" fillId="4" borderId="12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/>
    <xf numFmtId="44" fontId="5" fillId="0" borderId="0" xfId="1" applyFont="1"/>
    <xf numFmtId="0" fontId="12" fillId="0" borderId="0" xfId="0" applyFont="1" applyAlignment="1">
      <alignment horizontal="justify" vertical="center"/>
    </xf>
    <xf numFmtId="0" fontId="5" fillId="0" borderId="0" xfId="0" quotePrefix="1" applyFont="1" applyAlignment="1">
      <alignment horizontal="left" vertical="center" indent="10"/>
    </xf>
    <xf numFmtId="44" fontId="8" fillId="3" borderId="7" xfId="1" applyFont="1" applyFill="1" applyBorder="1" applyAlignment="1">
      <alignment horizontal="center" vertical="center" wrapText="1"/>
    </xf>
    <xf numFmtId="44" fontId="8" fillId="3" borderId="10" xfId="1" applyFont="1" applyFill="1" applyBorder="1" applyAlignment="1">
      <alignment horizontal="center" vertical="center" wrapText="1"/>
    </xf>
    <xf numFmtId="44" fontId="8" fillId="3" borderId="12" xfId="1" applyFont="1" applyFill="1" applyBorder="1" applyAlignment="1">
      <alignment horizontal="center" vertical="center" wrapText="1"/>
    </xf>
    <xf numFmtId="44" fontId="8" fillId="3" borderId="17" xfId="1" applyFont="1" applyFill="1" applyBorder="1" applyAlignment="1">
      <alignment horizontal="center" vertical="center" wrapText="1"/>
    </xf>
    <xf numFmtId="44" fontId="8" fillId="4" borderId="7" xfId="1" applyFont="1" applyFill="1" applyBorder="1" applyAlignment="1">
      <alignment horizontal="center" vertical="center" wrapText="1"/>
    </xf>
    <xf numFmtId="44" fontId="8" fillId="4" borderId="18" xfId="1" applyFont="1" applyFill="1" applyBorder="1" applyAlignment="1">
      <alignment horizontal="center" vertical="center" wrapText="1"/>
    </xf>
    <xf numFmtId="44" fontId="8" fillId="4" borderId="10" xfId="1" applyFont="1" applyFill="1" applyBorder="1" applyAlignment="1">
      <alignment horizontal="center" vertical="center" wrapText="1"/>
    </xf>
    <xf numFmtId="44" fontId="8" fillId="4" borderId="12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9" fillId="2" borderId="9" xfId="0" applyNumberFormat="1" applyFont="1" applyFill="1" applyBorder="1" applyAlignment="1">
      <alignment horizontal="center" vertical="center" wrapText="1"/>
    </xf>
    <xf numFmtId="164" fontId="9" fillId="2" borderId="11" xfId="0" applyNumberFormat="1" applyFont="1" applyFill="1" applyBorder="1" applyAlignment="1">
      <alignment horizontal="center" vertical="center" wrapText="1"/>
    </xf>
    <xf numFmtId="164" fontId="9" fillId="2" borderId="14" xfId="0" applyNumberFormat="1" applyFont="1" applyFill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center" vertical="center" wrapText="1"/>
    </xf>
    <xf numFmtId="164" fontId="9" fillId="2" borderId="23" xfId="0" applyNumberFormat="1" applyFont="1" applyFill="1" applyBorder="1" applyAlignment="1">
      <alignment horizontal="center" vertical="center" wrapText="1"/>
    </xf>
    <xf numFmtId="164" fontId="9" fillId="2" borderId="24" xfId="0" applyNumberFormat="1" applyFont="1" applyFill="1" applyBorder="1" applyAlignment="1">
      <alignment horizontal="center" vertical="center" wrapText="1"/>
    </xf>
    <xf numFmtId="164" fontId="9" fillId="2" borderId="22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vertical="center" wrapText="1"/>
    </xf>
    <xf numFmtId="0" fontId="7" fillId="4" borderId="21" xfId="0" applyFont="1" applyFill="1" applyBorder="1" applyAlignment="1">
      <alignment vertical="center" wrapText="1"/>
    </xf>
    <xf numFmtId="1" fontId="8" fillId="4" borderId="20" xfId="0" applyNumberFormat="1" applyFont="1" applyFill="1" applyBorder="1" applyAlignment="1">
      <alignment horizontal="center" vertical="center" wrapText="1"/>
    </xf>
    <xf numFmtId="44" fontId="8" fillId="4" borderId="20" xfId="1" applyFont="1" applyFill="1" applyBorder="1" applyAlignment="1">
      <alignment horizontal="center" vertical="center" wrapText="1"/>
    </xf>
    <xf numFmtId="44" fontId="8" fillId="0" borderId="7" xfId="1" applyFont="1" applyFill="1" applyBorder="1" applyAlignment="1">
      <alignment horizontal="center" vertical="center" wrapText="1"/>
    </xf>
    <xf numFmtId="44" fontId="8" fillId="0" borderId="10" xfId="1" applyFont="1" applyFill="1" applyBorder="1" applyAlignment="1">
      <alignment horizontal="center" vertical="center" wrapText="1"/>
    </xf>
    <xf numFmtId="44" fontId="8" fillId="0" borderId="12" xfId="1" applyFont="1" applyFill="1" applyBorder="1" applyAlignment="1">
      <alignment horizontal="center" vertical="center" wrapText="1"/>
    </xf>
    <xf numFmtId="44" fontId="8" fillId="0" borderId="17" xfId="1" applyFont="1" applyFill="1" applyBorder="1" applyAlignment="1">
      <alignment horizontal="center" vertical="center" wrapText="1"/>
    </xf>
    <xf numFmtId="44" fontId="8" fillId="0" borderId="18" xfId="1" applyFont="1" applyFill="1" applyBorder="1" applyAlignment="1">
      <alignment horizontal="center" vertical="center" wrapText="1"/>
    </xf>
    <xf numFmtId="44" fontId="8" fillId="0" borderId="20" xfId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vertical="center" wrapText="1"/>
    </xf>
    <xf numFmtId="0" fontId="7" fillId="4" borderId="18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1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7" fillId="4" borderId="12" xfId="0" applyFont="1" applyFill="1" applyBorder="1" applyAlignment="1">
      <alignment horizontal="justify" vertical="center" wrapText="1"/>
    </xf>
    <xf numFmtId="0" fontId="7" fillId="4" borderId="5" xfId="0" applyFont="1" applyFill="1" applyBorder="1" applyAlignment="1">
      <alignment horizontal="justify" vertical="center" wrapText="1"/>
    </xf>
    <xf numFmtId="0" fontId="7" fillId="4" borderId="18" xfId="0" applyFont="1" applyFill="1" applyBorder="1" applyAlignment="1">
      <alignment horizontal="justify" vertical="center" wrapText="1"/>
    </xf>
    <xf numFmtId="164" fontId="1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wrapText="1"/>
    </xf>
    <xf numFmtId="0" fontId="5" fillId="5" borderId="25" xfId="0" applyFont="1" applyFill="1" applyBorder="1" applyAlignment="1">
      <alignment horizontal="left" vertical="top" wrapText="1"/>
    </xf>
    <xf numFmtId="10" fontId="8" fillId="6" borderId="7" xfId="2" applyNumberFormat="1" applyFont="1" applyFill="1" applyBorder="1" applyAlignment="1">
      <alignment horizontal="center" vertical="center" wrapText="1"/>
    </xf>
    <xf numFmtId="10" fontId="8" fillId="6" borderId="10" xfId="2" applyNumberFormat="1" applyFont="1" applyFill="1" applyBorder="1" applyAlignment="1">
      <alignment horizontal="center" vertical="center" wrapText="1"/>
    </xf>
    <xf numFmtId="10" fontId="8" fillId="6" borderId="12" xfId="2" applyNumberFormat="1" applyFont="1" applyFill="1" applyBorder="1" applyAlignment="1">
      <alignment horizontal="center" vertical="center" wrapText="1"/>
    </xf>
    <xf numFmtId="10" fontId="8" fillId="6" borderId="17" xfId="2" applyNumberFormat="1" applyFont="1" applyFill="1" applyBorder="1" applyAlignment="1">
      <alignment horizontal="center" vertical="center" wrapText="1"/>
    </xf>
    <xf numFmtId="10" fontId="8" fillId="6" borderId="18" xfId="2" applyNumberFormat="1" applyFont="1" applyFill="1" applyBorder="1" applyAlignment="1">
      <alignment horizontal="center" vertical="center" wrapText="1"/>
    </xf>
    <xf numFmtId="10" fontId="8" fillId="6" borderId="20" xfId="2" applyNumberFormat="1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left" vertical="top" wrapText="1"/>
    </xf>
    <xf numFmtId="44" fontId="14" fillId="6" borderId="26" xfId="1" applyFont="1" applyFill="1" applyBorder="1" applyAlignment="1">
      <alignment horizontal="center" vertical="center" wrapText="1"/>
    </xf>
    <xf numFmtId="44" fontId="14" fillId="6" borderId="25" xfId="1" applyFont="1" applyFill="1" applyBorder="1" applyAlignment="1">
      <alignment horizontal="center" vertical="top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E1317-D741-4938-B905-07413284DE0F}">
  <dimension ref="A1:L90"/>
  <sheetViews>
    <sheetView tabSelected="1" zoomScaleNormal="100" workbookViewId="0">
      <pane xSplit="2" topLeftCell="C1" activePane="topRight" state="frozen"/>
      <selection pane="topRight" activeCell="F13" sqref="F13"/>
    </sheetView>
  </sheetViews>
  <sheetFormatPr defaultColWidth="33" defaultRowHeight="12" x14ac:dyDescent="0.2"/>
  <cols>
    <col min="1" max="1" width="18.28515625" style="40" customWidth="1"/>
    <col min="2" max="2" width="52.42578125" style="4" bestFit="1" customWidth="1"/>
    <col min="3" max="3" width="58" style="4" customWidth="1"/>
    <col min="4" max="4" width="13.140625" style="4" bestFit="1" customWidth="1"/>
    <col min="5" max="7" width="11.85546875" style="4" customWidth="1"/>
    <col min="8" max="8" width="14" style="4" bestFit="1" customWidth="1"/>
    <col min="9" max="9" width="11.85546875" style="4" customWidth="1"/>
    <col min="10" max="10" width="12.5703125" style="41" bestFit="1" customWidth="1"/>
    <col min="11" max="11" width="14.5703125" style="4" bestFit="1" customWidth="1"/>
    <col min="12" max="16384" width="33" style="4"/>
  </cols>
  <sheetData>
    <row r="1" spans="1:11" ht="49.5" thickTop="1" thickBot="1" x14ac:dyDescent="0.25">
      <c r="A1" s="1" t="s">
        <v>0</v>
      </c>
      <c r="B1" s="2" t="s">
        <v>1</v>
      </c>
      <c r="C1" s="3" t="s">
        <v>125</v>
      </c>
      <c r="D1" s="2" t="s">
        <v>2</v>
      </c>
      <c r="E1" s="2" t="s">
        <v>135</v>
      </c>
      <c r="F1" s="2" t="s">
        <v>116</v>
      </c>
      <c r="G1" s="2" t="s">
        <v>117</v>
      </c>
      <c r="H1" s="2" t="s">
        <v>118</v>
      </c>
      <c r="I1" s="2" t="s">
        <v>115</v>
      </c>
      <c r="J1" s="2" t="s">
        <v>124</v>
      </c>
      <c r="K1" s="53" t="s">
        <v>119</v>
      </c>
    </row>
    <row r="2" spans="1:11" ht="12.75" thickBot="1" x14ac:dyDescent="0.25">
      <c r="A2" s="5" t="s">
        <v>3</v>
      </c>
      <c r="B2" s="6" t="s">
        <v>4</v>
      </c>
      <c r="C2" s="83" t="s">
        <v>5</v>
      </c>
      <c r="D2" s="45">
        <v>3</v>
      </c>
      <c r="E2" s="72">
        <f t="shared" ref="E2:E33" si="0">+D2/100*40</f>
        <v>1.2</v>
      </c>
      <c r="F2" s="72">
        <f>+D2-E2</f>
        <v>1.8</v>
      </c>
      <c r="G2" s="95"/>
      <c r="H2" s="72">
        <f>+F2-(F2*G2)</f>
        <v>1.8</v>
      </c>
      <c r="I2" s="72">
        <f>+H2+E2</f>
        <v>3</v>
      </c>
      <c r="J2" s="7">
        <v>2500</v>
      </c>
      <c r="K2" s="54">
        <f>+J2*I2</f>
        <v>7500</v>
      </c>
    </row>
    <row r="3" spans="1:11" ht="12.75" thickBot="1" x14ac:dyDescent="0.25">
      <c r="A3" s="8" t="s">
        <v>6</v>
      </c>
      <c r="B3" s="9" t="s">
        <v>7</v>
      </c>
      <c r="C3" s="84"/>
      <c r="D3" s="46">
        <v>2</v>
      </c>
      <c r="E3" s="73">
        <f t="shared" si="0"/>
        <v>0.8</v>
      </c>
      <c r="F3" s="73">
        <f t="shared" ref="F3:F66" si="1">+D3-E3</f>
        <v>1.2</v>
      </c>
      <c r="G3" s="96"/>
      <c r="H3" s="73">
        <f t="shared" ref="H3:H66" si="2">+F3-(F3*G3)</f>
        <v>1.2</v>
      </c>
      <c r="I3" s="73">
        <f t="shared" ref="I3:I66" si="3">+H3+E3</f>
        <v>2</v>
      </c>
      <c r="J3" s="10">
        <v>1000</v>
      </c>
      <c r="K3" s="55">
        <f t="shared" ref="K3:K66" si="4">+J3*I3</f>
        <v>2000</v>
      </c>
    </row>
    <row r="4" spans="1:11" ht="12.75" thickBot="1" x14ac:dyDescent="0.25">
      <c r="A4" s="11"/>
      <c r="B4" s="9" t="s">
        <v>8</v>
      </c>
      <c r="C4" s="84"/>
      <c r="D4" s="46">
        <v>2</v>
      </c>
      <c r="E4" s="73">
        <f t="shared" si="0"/>
        <v>0.8</v>
      </c>
      <c r="F4" s="73">
        <f t="shared" si="1"/>
        <v>1.2</v>
      </c>
      <c r="G4" s="96"/>
      <c r="H4" s="73">
        <f t="shared" si="2"/>
        <v>1.2</v>
      </c>
      <c r="I4" s="73">
        <f t="shared" si="3"/>
        <v>2</v>
      </c>
      <c r="J4" s="10">
        <v>800</v>
      </c>
      <c r="K4" s="55">
        <f t="shared" si="4"/>
        <v>1600</v>
      </c>
    </row>
    <row r="5" spans="1:11" ht="12.75" thickBot="1" x14ac:dyDescent="0.25">
      <c r="A5" s="11"/>
      <c r="B5" s="9" t="s">
        <v>9</v>
      </c>
      <c r="C5" s="84"/>
      <c r="D5" s="46">
        <v>6</v>
      </c>
      <c r="E5" s="73">
        <f t="shared" si="0"/>
        <v>2.4</v>
      </c>
      <c r="F5" s="73">
        <f t="shared" si="1"/>
        <v>3.6</v>
      </c>
      <c r="G5" s="96"/>
      <c r="H5" s="73">
        <f t="shared" si="2"/>
        <v>3.6</v>
      </c>
      <c r="I5" s="73">
        <f t="shared" si="3"/>
        <v>6</v>
      </c>
      <c r="J5" s="10">
        <v>2500</v>
      </c>
      <c r="K5" s="55">
        <f t="shared" si="4"/>
        <v>15000</v>
      </c>
    </row>
    <row r="6" spans="1:11" ht="12.75" thickBot="1" x14ac:dyDescent="0.25">
      <c r="A6" s="11"/>
      <c r="B6" s="12" t="s">
        <v>10</v>
      </c>
      <c r="C6" s="84"/>
      <c r="D6" s="46">
        <v>6</v>
      </c>
      <c r="E6" s="73">
        <f t="shared" si="0"/>
        <v>2.4</v>
      </c>
      <c r="F6" s="73">
        <f t="shared" si="1"/>
        <v>3.6</v>
      </c>
      <c r="G6" s="96"/>
      <c r="H6" s="73">
        <f t="shared" si="2"/>
        <v>3.6</v>
      </c>
      <c r="I6" s="73">
        <f t="shared" si="3"/>
        <v>6</v>
      </c>
      <c r="J6" s="10">
        <v>600</v>
      </c>
      <c r="K6" s="55">
        <f t="shared" si="4"/>
        <v>3600</v>
      </c>
    </row>
    <row r="7" spans="1:11" ht="14.25" thickBot="1" x14ac:dyDescent="0.25">
      <c r="A7" s="11"/>
      <c r="B7" s="9" t="s">
        <v>11</v>
      </c>
      <c r="C7" s="84"/>
      <c r="D7" s="46">
        <v>5</v>
      </c>
      <c r="E7" s="73">
        <f t="shared" si="0"/>
        <v>2</v>
      </c>
      <c r="F7" s="73">
        <f t="shared" si="1"/>
        <v>3</v>
      </c>
      <c r="G7" s="96"/>
      <c r="H7" s="73">
        <f t="shared" si="2"/>
        <v>3</v>
      </c>
      <c r="I7" s="73">
        <f t="shared" si="3"/>
        <v>5</v>
      </c>
      <c r="J7" s="10">
        <v>600</v>
      </c>
      <c r="K7" s="55">
        <f t="shared" si="4"/>
        <v>3000</v>
      </c>
    </row>
    <row r="8" spans="1:11" ht="12.75" thickBot="1" x14ac:dyDescent="0.25">
      <c r="A8" s="11"/>
      <c r="B8" s="9" t="s">
        <v>12</v>
      </c>
      <c r="C8" s="84"/>
      <c r="D8" s="46">
        <v>4</v>
      </c>
      <c r="E8" s="73">
        <f t="shared" si="0"/>
        <v>1.6</v>
      </c>
      <c r="F8" s="73">
        <f t="shared" si="1"/>
        <v>2.4</v>
      </c>
      <c r="G8" s="96"/>
      <c r="H8" s="73">
        <f t="shared" si="2"/>
        <v>2.4</v>
      </c>
      <c r="I8" s="73">
        <f t="shared" si="3"/>
        <v>4</v>
      </c>
      <c r="J8" s="10">
        <v>600</v>
      </c>
      <c r="K8" s="55">
        <f t="shared" si="4"/>
        <v>2400</v>
      </c>
    </row>
    <row r="9" spans="1:11" ht="12.75" thickBot="1" x14ac:dyDescent="0.25">
      <c r="A9" s="11"/>
      <c r="B9" s="9" t="s">
        <v>13</v>
      </c>
      <c r="C9" s="84"/>
      <c r="D9" s="46">
        <v>6</v>
      </c>
      <c r="E9" s="73">
        <f t="shared" si="0"/>
        <v>2.4</v>
      </c>
      <c r="F9" s="73">
        <f t="shared" si="1"/>
        <v>3.6</v>
      </c>
      <c r="G9" s="96"/>
      <c r="H9" s="73">
        <f t="shared" si="2"/>
        <v>3.6</v>
      </c>
      <c r="I9" s="73">
        <f t="shared" si="3"/>
        <v>6</v>
      </c>
      <c r="J9" s="10">
        <v>600</v>
      </c>
      <c r="K9" s="55">
        <f t="shared" si="4"/>
        <v>3600</v>
      </c>
    </row>
    <row r="10" spans="1:11" ht="12.75" thickBot="1" x14ac:dyDescent="0.25">
      <c r="A10" s="11"/>
      <c r="B10" s="9" t="s">
        <v>14</v>
      </c>
      <c r="C10" s="84"/>
      <c r="D10" s="46">
        <v>6</v>
      </c>
      <c r="E10" s="73">
        <f t="shared" si="0"/>
        <v>2.4</v>
      </c>
      <c r="F10" s="73">
        <f t="shared" si="1"/>
        <v>3.6</v>
      </c>
      <c r="G10" s="96"/>
      <c r="H10" s="73">
        <f t="shared" si="2"/>
        <v>3.6</v>
      </c>
      <c r="I10" s="73">
        <f t="shared" si="3"/>
        <v>6</v>
      </c>
      <c r="J10" s="10">
        <v>800</v>
      </c>
      <c r="K10" s="55">
        <f t="shared" si="4"/>
        <v>4800</v>
      </c>
    </row>
    <row r="11" spans="1:11" ht="12.75" thickBot="1" x14ac:dyDescent="0.25">
      <c r="A11" s="11"/>
      <c r="B11" s="9" t="s">
        <v>15</v>
      </c>
      <c r="C11" s="84"/>
      <c r="D11" s="46">
        <v>4</v>
      </c>
      <c r="E11" s="73">
        <f t="shared" si="0"/>
        <v>1.6</v>
      </c>
      <c r="F11" s="73">
        <f t="shared" si="1"/>
        <v>2.4</v>
      </c>
      <c r="G11" s="96"/>
      <c r="H11" s="73">
        <f t="shared" si="2"/>
        <v>2.4</v>
      </c>
      <c r="I11" s="73">
        <f t="shared" si="3"/>
        <v>4</v>
      </c>
      <c r="J11" s="10">
        <v>600</v>
      </c>
      <c r="K11" s="55">
        <f t="shared" si="4"/>
        <v>2400</v>
      </c>
    </row>
    <row r="12" spans="1:11" ht="12.75" thickBot="1" x14ac:dyDescent="0.25">
      <c r="A12" s="11"/>
      <c r="B12" s="13" t="s">
        <v>16</v>
      </c>
      <c r="C12" s="84"/>
      <c r="D12" s="47">
        <v>3</v>
      </c>
      <c r="E12" s="74">
        <f t="shared" si="0"/>
        <v>1.2</v>
      </c>
      <c r="F12" s="74">
        <f t="shared" si="1"/>
        <v>1.8</v>
      </c>
      <c r="G12" s="97"/>
      <c r="H12" s="74">
        <f t="shared" si="2"/>
        <v>1.8</v>
      </c>
      <c r="I12" s="74">
        <f t="shared" si="3"/>
        <v>3</v>
      </c>
      <c r="J12" s="14">
        <v>600</v>
      </c>
      <c r="K12" s="56">
        <f t="shared" si="4"/>
        <v>1800</v>
      </c>
    </row>
    <row r="13" spans="1:11" ht="12.75" thickBot="1" x14ac:dyDescent="0.25">
      <c r="A13" s="11"/>
      <c r="B13" s="13" t="s">
        <v>126</v>
      </c>
      <c r="C13" s="84"/>
      <c r="D13" s="47">
        <v>25</v>
      </c>
      <c r="E13" s="74">
        <f t="shared" si="0"/>
        <v>10</v>
      </c>
      <c r="F13" s="74">
        <f t="shared" si="1"/>
        <v>15</v>
      </c>
      <c r="G13" s="97"/>
      <c r="H13" s="74">
        <f t="shared" si="2"/>
        <v>15</v>
      </c>
      <c r="I13" s="74">
        <f t="shared" si="3"/>
        <v>25</v>
      </c>
      <c r="J13" s="14">
        <v>900</v>
      </c>
      <c r="K13" s="56">
        <f t="shared" si="4"/>
        <v>22500</v>
      </c>
    </row>
    <row r="14" spans="1:11" ht="12.75" thickBot="1" x14ac:dyDescent="0.25">
      <c r="A14" s="11"/>
      <c r="B14" s="13" t="s">
        <v>17</v>
      </c>
      <c r="C14" s="15" t="s">
        <v>18</v>
      </c>
      <c r="D14" s="47">
        <v>18</v>
      </c>
      <c r="E14" s="74">
        <f t="shared" si="0"/>
        <v>7.1999999999999993</v>
      </c>
      <c r="F14" s="74">
        <f t="shared" si="1"/>
        <v>10.8</v>
      </c>
      <c r="G14" s="97"/>
      <c r="H14" s="74">
        <f t="shared" si="2"/>
        <v>10.8</v>
      </c>
      <c r="I14" s="74">
        <f t="shared" si="3"/>
        <v>18</v>
      </c>
      <c r="J14" s="14">
        <v>400</v>
      </c>
      <c r="K14" s="56">
        <f t="shared" si="4"/>
        <v>7200</v>
      </c>
    </row>
    <row r="15" spans="1:11" ht="12.75" thickBot="1" x14ac:dyDescent="0.25">
      <c r="A15" s="5" t="s">
        <v>3</v>
      </c>
      <c r="B15" s="6" t="s">
        <v>19</v>
      </c>
      <c r="C15" s="83" t="s">
        <v>5</v>
      </c>
      <c r="D15" s="45">
        <v>6</v>
      </c>
      <c r="E15" s="72">
        <f t="shared" si="0"/>
        <v>2.4</v>
      </c>
      <c r="F15" s="72">
        <f t="shared" si="1"/>
        <v>3.6</v>
      </c>
      <c r="G15" s="95"/>
      <c r="H15" s="72">
        <f t="shared" si="2"/>
        <v>3.6</v>
      </c>
      <c r="I15" s="72">
        <f t="shared" si="3"/>
        <v>6</v>
      </c>
      <c r="J15" s="7">
        <v>2200</v>
      </c>
      <c r="K15" s="54">
        <f t="shared" si="4"/>
        <v>13200</v>
      </c>
    </row>
    <row r="16" spans="1:11" ht="12.75" thickBot="1" x14ac:dyDescent="0.25">
      <c r="A16" s="8" t="s">
        <v>20</v>
      </c>
      <c r="B16" s="9" t="s">
        <v>21</v>
      </c>
      <c r="C16" s="84"/>
      <c r="D16" s="46">
        <v>6</v>
      </c>
      <c r="E16" s="73">
        <f t="shared" si="0"/>
        <v>2.4</v>
      </c>
      <c r="F16" s="73">
        <f t="shared" si="1"/>
        <v>3.6</v>
      </c>
      <c r="G16" s="96"/>
      <c r="H16" s="73">
        <f t="shared" si="2"/>
        <v>3.6</v>
      </c>
      <c r="I16" s="73">
        <f t="shared" si="3"/>
        <v>6</v>
      </c>
      <c r="J16" s="10">
        <v>400</v>
      </c>
      <c r="K16" s="55">
        <f t="shared" si="4"/>
        <v>2400</v>
      </c>
    </row>
    <row r="17" spans="1:11" ht="12.75" thickBot="1" x14ac:dyDescent="0.25">
      <c r="A17" s="8"/>
      <c r="B17" s="9" t="s">
        <v>22</v>
      </c>
      <c r="C17" s="84"/>
      <c r="D17" s="46">
        <v>6</v>
      </c>
      <c r="E17" s="73">
        <f t="shared" si="0"/>
        <v>2.4</v>
      </c>
      <c r="F17" s="73">
        <f t="shared" si="1"/>
        <v>3.6</v>
      </c>
      <c r="G17" s="96"/>
      <c r="H17" s="73">
        <f t="shared" si="2"/>
        <v>3.6</v>
      </c>
      <c r="I17" s="73">
        <f t="shared" si="3"/>
        <v>6</v>
      </c>
      <c r="J17" s="10">
        <v>2000</v>
      </c>
      <c r="K17" s="55">
        <f t="shared" si="4"/>
        <v>12000</v>
      </c>
    </row>
    <row r="18" spans="1:11" ht="12.75" thickBot="1" x14ac:dyDescent="0.25">
      <c r="A18" s="8"/>
      <c r="B18" s="9" t="s">
        <v>23</v>
      </c>
      <c r="C18" s="84"/>
      <c r="D18" s="46">
        <v>16</v>
      </c>
      <c r="E18" s="73">
        <f t="shared" si="0"/>
        <v>6.4</v>
      </c>
      <c r="F18" s="73">
        <f t="shared" si="1"/>
        <v>9.6</v>
      </c>
      <c r="G18" s="96"/>
      <c r="H18" s="73">
        <f t="shared" si="2"/>
        <v>9.6</v>
      </c>
      <c r="I18" s="73">
        <f t="shared" si="3"/>
        <v>16</v>
      </c>
      <c r="J18" s="10">
        <v>500</v>
      </c>
      <c r="K18" s="55">
        <f t="shared" si="4"/>
        <v>8000</v>
      </c>
    </row>
    <row r="19" spans="1:11" ht="12.75" thickBot="1" x14ac:dyDescent="0.25">
      <c r="A19" s="8"/>
      <c r="B19" s="9" t="s">
        <v>24</v>
      </c>
      <c r="C19" s="84"/>
      <c r="D19" s="46">
        <v>6</v>
      </c>
      <c r="E19" s="73">
        <f t="shared" si="0"/>
        <v>2.4</v>
      </c>
      <c r="F19" s="73">
        <f t="shared" si="1"/>
        <v>3.6</v>
      </c>
      <c r="G19" s="96"/>
      <c r="H19" s="73">
        <f t="shared" si="2"/>
        <v>3.6</v>
      </c>
      <c r="I19" s="73">
        <f t="shared" si="3"/>
        <v>6</v>
      </c>
      <c r="J19" s="10">
        <v>2200</v>
      </c>
      <c r="K19" s="55">
        <f t="shared" si="4"/>
        <v>13200</v>
      </c>
    </row>
    <row r="20" spans="1:11" ht="12.75" thickBot="1" x14ac:dyDescent="0.25">
      <c r="A20" s="8"/>
      <c r="B20" s="13" t="s">
        <v>25</v>
      </c>
      <c r="C20" s="84"/>
      <c r="D20" s="47">
        <v>4</v>
      </c>
      <c r="E20" s="74">
        <f t="shared" si="0"/>
        <v>1.6</v>
      </c>
      <c r="F20" s="74">
        <f t="shared" si="1"/>
        <v>2.4</v>
      </c>
      <c r="G20" s="97"/>
      <c r="H20" s="74">
        <f t="shared" si="2"/>
        <v>2.4</v>
      </c>
      <c r="I20" s="74">
        <f t="shared" si="3"/>
        <v>4</v>
      </c>
      <c r="J20" s="14">
        <v>20</v>
      </c>
      <c r="K20" s="56">
        <f t="shared" si="4"/>
        <v>80</v>
      </c>
    </row>
    <row r="21" spans="1:11" ht="12.75" thickBot="1" x14ac:dyDescent="0.25">
      <c r="A21" s="16"/>
      <c r="B21" s="13" t="s">
        <v>26</v>
      </c>
      <c r="C21" s="85"/>
      <c r="D21" s="48">
        <v>4</v>
      </c>
      <c r="E21" s="75">
        <f t="shared" si="0"/>
        <v>1.6</v>
      </c>
      <c r="F21" s="75">
        <f t="shared" si="1"/>
        <v>2.4</v>
      </c>
      <c r="G21" s="98"/>
      <c r="H21" s="75">
        <f t="shared" si="2"/>
        <v>2.4</v>
      </c>
      <c r="I21" s="75">
        <f t="shared" si="3"/>
        <v>4</v>
      </c>
      <c r="J21" s="17">
        <v>20</v>
      </c>
      <c r="K21" s="57">
        <f t="shared" si="4"/>
        <v>80</v>
      </c>
    </row>
    <row r="22" spans="1:11" ht="12.75" thickBot="1" x14ac:dyDescent="0.25">
      <c r="A22" s="5" t="s">
        <v>3</v>
      </c>
      <c r="B22" s="6" t="s">
        <v>27</v>
      </c>
      <c r="C22" s="83" t="s">
        <v>28</v>
      </c>
      <c r="D22" s="45">
        <v>3</v>
      </c>
      <c r="E22" s="72">
        <f t="shared" si="0"/>
        <v>1.2</v>
      </c>
      <c r="F22" s="72">
        <f t="shared" si="1"/>
        <v>1.8</v>
      </c>
      <c r="G22" s="95"/>
      <c r="H22" s="72">
        <f t="shared" si="2"/>
        <v>1.8</v>
      </c>
      <c r="I22" s="72">
        <f t="shared" si="3"/>
        <v>3</v>
      </c>
      <c r="J22" s="7">
        <v>250</v>
      </c>
      <c r="K22" s="54">
        <f t="shared" si="4"/>
        <v>750</v>
      </c>
    </row>
    <row r="23" spans="1:11" ht="12.75" thickBot="1" x14ac:dyDescent="0.25">
      <c r="A23" s="8" t="s">
        <v>29</v>
      </c>
      <c r="B23" s="9" t="s">
        <v>30</v>
      </c>
      <c r="C23" s="84"/>
      <c r="D23" s="46">
        <v>3</v>
      </c>
      <c r="E23" s="73">
        <f t="shared" si="0"/>
        <v>1.2</v>
      </c>
      <c r="F23" s="73">
        <f t="shared" si="1"/>
        <v>1.8</v>
      </c>
      <c r="G23" s="96"/>
      <c r="H23" s="73">
        <f t="shared" si="2"/>
        <v>1.8</v>
      </c>
      <c r="I23" s="73">
        <f t="shared" si="3"/>
        <v>3</v>
      </c>
      <c r="J23" s="10">
        <v>250</v>
      </c>
      <c r="K23" s="55">
        <f t="shared" si="4"/>
        <v>750</v>
      </c>
    </row>
    <row r="24" spans="1:11" ht="12.75" thickBot="1" x14ac:dyDescent="0.25">
      <c r="A24" s="11"/>
      <c r="B24" s="9" t="s">
        <v>31</v>
      </c>
      <c r="C24" s="84"/>
      <c r="D24" s="46">
        <v>3</v>
      </c>
      <c r="E24" s="73">
        <f t="shared" si="0"/>
        <v>1.2</v>
      </c>
      <c r="F24" s="73">
        <f t="shared" si="1"/>
        <v>1.8</v>
      </c>
      <c r="G24" s="96"/>
      <c r="H24" s="73">
        <f t="shared" si="2"/>
        <v>1.8</v>
      </c>
      <c r="I24" s="73">
        <f t="shared" si="3"/>
        <v>3</v>
      </c>
      <c r="J24" s="10">
        <v>250</v>
      </c>
      <c r="K24" s="55">
        <f t="shared" si="4"/>
        <v>750</v>
      </c>
    </row>
    <row r="25" spans="1:11" ht="12.75" thickBot="1" x14ac:dyDescent="0.25">
      <c r="A25" s="11"/>
      <c r="B25" s="9" t="s">
        <v>32</v>
      </c>
      <c r="C25" s="84"/>
      <c r="D25" s="46">
        <v>4</v>
      </c>
      <c r="E25" s="73">
        <f t="shared" si="0"/>
        <v>1.6</v>
      </c>
      <c r="F25" s="73">
        <f t="shared" si="1"/>
        <v>2.4</v>
      </c>
      <c r="G25" s="96"/>
      <c r="H25" s="73">
        <f t="shared" si="2"/>
        <v>2.4</v>
      </c>
      <c r="I25" s="73">
        <f t="shared" si="3"/>
        <v>4</v>
      </c>
      <c r="J25" s="10">
        <v>80</v>
      </c>
      <c r="K25" s="55">
        <f t="shared" si="4"/>
        <v>320</v>
      </c>
    </row>
    <row r="26" spans="1:11" ht="12.75" thickBot="1" x14ac:dyDescent="0.25">
      <c r="A26" s="11"/>
      <c r="B26" s="9" t="s">
        <v>33</v>
      </c>
      <c r="C26" s="84"/>
      <c r="D26" s="46">
        <v>3</v>
      </c>
      <c r="E26" s="73">
        <f t="shared" si="0"/>
        <v>1.2</v>
      </c>
      <c r="F26" s="73">
        <f t="shared" si="1"/>
        <v>1.8</v>
      </c>
      <c r="G26" s="96"/>
      <c r="H26" s="73">
        <f t="shared" si="2"/>
        <v>1.8</v>
      </c>
      <c r="I26" s="73">
        <f t="shared" si="3"/>
        <v>3</v>
      </c>
      <c r="J26" s="10">
        <v>250</v>
      </c>
      <c r="K26" s="55">
        <f t="shared" si="4"/>
        <v>750</v>
      </c>
    </row>
    <row r="27" spans="1:11" ht="12.75" thickBot="1" x14ac:dyDescent="0.25">
      <c r="A27" s="11"/>
      <c r="B27" s="9" t="s">
        <v>34</v>
      </c>
      <c r="C27" s="84"/>
      <c r="D27" s="46">
        <v>3</v>
      </c>
      <c r="E27" s="73">
        <f t="shared" si="0"/>
        <v>1.2</v>
      </c>
      <c r="F27" s="73">
        <f t="shared" si="1"/>
        <v>1.8</v>
      </c>
      <c r="G27" s="96"/>
      <c r="H27" s="73">
        <f t="shared" si="2"/>
        <v>1.8</v>
      </c>
      <c r="I27" s="73">
        <f t="shared" si="3"/>
        <v>3</v>
      </c>
      <c r="J27" s="10">
        <v>250</v>
      </c>
      <c r="K27" s="55">
        <f t="shared" si="4"/>
        <v>750</v>
      </c>
    </row>
    <row r="28" spans="1:11" ht="12.75" thickBot="1" x14ac:dyDescent="0.25">
      <c r="A28" s="11"/>
      <c r="B28" s="9" t="s">
        <v>35</v>
      </c>
      <c r="C28" s="84"/>
      <c r="D28" s="46">
        <v>3</v>
      </c>
      <c r="E28" s="73">
        <f t="shared" si="0"/>
        <v>1.2</v>
      </c>
      <c r="F28" s="73">
        <f t="shared" si="1"/>
        <v>1.8</v>
      </c>
      <c r="G28" s="96"/>
      <c r="H28" s="73">
        <f t="shared" si="2"/>
        <v>1.8</v>
      </c>
      <c r="I28" s="73">
        <f t="shared" si="3"/>
        <v>3</v>
      </c>
      <c r="J28" s="10">
        <v>250</v>
      </c>
      <c r="K28" s="55">
        <f t="shared" si="4"/>
        <v>750</v>
      </c>
    </row>
    <row r="29" spans="1:11" ht="12.75" thickBot="1" x14ac:dyDescent="0.25">
      <c r="A29" s="11"/>
      <c r="B29" s="9" t="s">
        <v>36</v>
      </c>
      <c r="C29" s="84"/>
      <c r="D29" s="46">
        <v>3</v>
      </c>
      <c r="E29" s="73">
        <f t="shared" si="0"/>
        <v>1.2</v>
      </c>
      <c r="F29" s="73">
        <f t="shared" si="1"/>
        <v>1.8</v>
      </c>
      <c r="G29" s="96"/>
      <c r="H29" s="73">
        <f t="shared" si="2"/>
        <v>1.8</v>
      </c>
      <c r="I29" s="73">
        <f t="shared" si="3"/>
        <v>3</v>
      </c>
      <c r="J29" s="10">
        <v>250</v>
      </c>
      <c r="K29" s="55">
        <f t="shared" si="4"/>
        <v>750</v>
      </c>
    </row>
    <row r="30" spans="1:11" ht="12.75" thickBot="1" x14ac:dyDescent="0.25">
      <c r="A30" s="18"/>
      <c r="B30" s="19" t="s">
        <v>37</v>
      </c>
      <c r="C30" s="20" t="s">
        <v>38</v>
      </c>
      <c r="D30" s="48">
        <v>6</v>
      </c>
      <c r="E30" s="75">
        <f t="shared" si="0"/>
        <v>2.4</v>
      </c>
      <c r="F30" s="75">
        <f t="shared" si="1"/>
        <v>3.6</v>
      </c>
      <c r="G30" s="98"/>
      <c r="H30" s="75">
        <f t="shared" si="2"/>
        <v>3.6</v>
      </c>
      <c r="I30" s="75">
        <f t="shared" si="3"/>
        <v>6</v>
      </c>
      <c r="J30" s="17">
        <v>20</v>
      </c>
      <c r="K30" s="57">
        <f t="shared" si="4"/>
        <v>120</v>
      </c>
    </row>
    <row r="31" spans="1:11" ht="12.75" thickBot="1" x14ac:dyDescent="0.25">
      <c r="A31" s="5" t="s">
        <v>3</v>
      </c>
      <c r="B31" s="6" t="s">
        <v>39</v>
      </c>
      <c r="C31" s="21" t="s">
        <v>40</v>
      </c>
      <c r="D31" s="45">
        <v>35</v>
      </c>
      <c r="E31" s="72">
        <f t="shared" si="0"/>
        <v>14</v>
      </c>
      <c r="F31" s="72">
        <f t="shared" si="1"/>
        <v>21</v>
      </c>
      <c r="G31" s="95"/>
      <c r="H31" s="72">
        <f t="shared" si="2"/>
        <v>21</v>
      </c>
      <c r="I31" s="72">
        <f t="shared" si="3"/>
        <v>35</v>
      </c>
      <c r="J31" s="7">
        <v>80</v>
      </c>
      <c r="K31" s="54">
        <f t="shared" si="4"/>
        <v>2800</v>
      </c>
    </row>
    <row r="32" spans="1:11" ht="24.75" thickBot="1" x14ac:dyDescent="0.25">
      <c r="A32" s="8" t="s">
        <v>41</v>
      </c>
      <c r="B32" s="9" t="s">
        <v>127</v>
      </c>
      <c r="C32" s="22" t="s">
        <v>42</v>
      </c>
      <c r="D32" s="46">
        <v>35</v>
      </c>
      <c r="E32" s="73">
        <f t="shared" si="0"/>
        <v>14</v>
      </c>
      <c r="F32" s="73">
        <f t="shared" si="1"/>
        <v>21</v>
      </c>
      <c r="G32" s="96"/>
      <c r="H32" s="73">
        <f t="shared" si="2"/>
        <v>21</v>
      </c>
      <c r="I32" s="73">
        <f t="shared" si="3"/>
        <v>35</v>
      </c>
      <c r="J32" s="10">
        <v>80</v>
      </c>
      <c r="K32" s="55">
        <f t="shared" si="4"/>
        <v>2800</v>
      </c>
    </row>
    <row r="33" spans="1:11" ht="12.75" thickBot="1" x14ac:dyDescent="0.25">
      <c r="A33" s="8"/>
      <c r="B33" s="9" t="s">
        <v>128</v>
      </c>
      <c r="C33" s="22" t="s">
        <v>43</v>
      </c>
      <c r="D33" s="46">
        <v>250</v>
      </c>
      <c r="E33" s="73">
        <f t="shared" si="0"/>
        <v>100</v>
      </c>
      <c r="F33" s="73">
        <f t="shared" si="1"/>
        <v>150</v>
      </c>
      <c r="G33" s="96"/>
      <c r="H33" s="73">
        <f t="shared" si="2"/>
        <v>150</v>
      </c>
      <c r="I33" s="73">
        <f t="shared" si="3"/>
        <v>250</v>
      </c>
      <c r="J33" s="10">
        <v>30</v>
      </c>
      <c r="K33" s="55">
        <f t="shared" si="4"/>
        <v>7500</v>
      </c>
    </row>
    <row r="34" spans="1:11" ht="12.75" thickBot="1" x14ac:dyDescent="0.25">
      <c r="A34" s="8"/>
      <c r="B34" s="9" t="s">
        <v>129</v>
      </c>
      <c r="C34" s="22" t="s">
        <v>44</v>
      </c>
      <c r="D34" s="46">
        <v>40</v>
      </c>
      <c r="E34" s="73">
        <f t="shared" ref="E34:E65" si="5">+D34/100*40</f>
        <v>16</v>
      </c>
      <c r="F34" s="73">
        <f t="shared" si="1"/>
        <v>24</v>
      </c>
      <c r="G34" s="96"/>
      <c r="H34" s="73">
        <f t="shared" si="2"/>
        <v>24</v>
      </c>
      <c r="I34" s="73">
        <f t="shared" si="3"/>
        <v>40</v>
      </c>
      <c r="J34" s="10">
        <v>30</v>
      </c>
      <c r="K34" s="55">
        <f t="shared" si="4"/>
        <v>1200</v>
      </c>
    </row>
    <row r="35" spans="1:11" ht="12.75" thickBot="1" x14ac:dyDescent="0.25">
      <c r="A35" s="8"/>
      <c r="B35" s="9" t="s">
        <v>130</v>
      </c>
      <c r="C35" s="22" t="s">
        <v>42</v>
      </c>
      <c r="D35" s="46">
        <v>50</v>
      </c>
      <c r="E35" s="73">
        <f t="shared" si="5"/>
        <v>20</v>
      </c>
      <c r="F35" s="73">
        <f t="shared" si="1"/>
        <v>30</v>
      </c>
      <c r="G35" s="96"/>
      <c r="H35" s="73">
        <f t="shared" si="2"/>
        <v>30</v>
      </c>
      <c r="I35" s="73">
        <f t="shared" si="3"/>
        <v>50</v>
      </c>
      <c r="J35" s="10">
        <v>30</v>
      </c>
      <c r="K35" s="55">
        <f t="shared" si="4"/>
        <v>1500</v>
      </c>
    </row>
    <row r="36" spans="1:11" ht="12.75" thickBot="1" x14ac:dyDescent="0.25">
      <c r="A36" s="8"/>
      <c r="B36" s="9" t="s">
        <v>131</v>
      </c>
      <c r="C36" s="22" t="s">
        <v>44</v>
      </c>
      <c r="D36" s="46">
        <v>250</v>
      </c>
      <c r="E36" s="73">
        <f t="shared" si="5"/>
        <v>100</v>
      </c>
      <c r="F36" s="73">
        <f t="shared" si="1"/>
        <v>150</v>
      </c>
      <c r="G36" s="96"/>
      <c r="H36" s="73">
        <f t="shared" si="2"/>
        <v>150</v>
      </c>
      <c r="I36" s="73">
        <f t="shared" si="3"/>
        <v>250</v>
      </c>
      <c r="J36" s="10">
        <v>30</v>
      </c>
      <c r="K36" s="55">
        <f t="shared" si="4"/>
        <v>7500</v>
      </c>
    </row>
    <row r="37" spans="1:11" ht="12.75" thickBot="1" x14ac:dyDescent="0.25">
      <c r="A37" s="8"/>
      <c r="B37" s="19" t="s">
        <v>132</v>
      </c>
      <c r="C37" s="20" t="s">
        <v>45</v>
      </c>
      <c r="D37" s="48">
        <v>200</v>
      </c>
      <c r="E37" s="75">
        <f t="shared" si="5"/>
        <v>80</v>
      </c>
      <c r="F37" s="75">
        <f t="shared" si="1"/>
        <v>120</v>
      </c>
      <c r="G37" s="98"/>
      <c r="H37" s="75">
        <f t="shared" si="2"/>
        <v>120</v>
      </c>
      <c r="I37" s="75">
        <f t="shared" si="3"/>
        <v>200</v>
      </c>
      <c r="J37" s="17">
        <v>30</v>
      </c>
      <c r="K37" s="57">
        <f t="shared" si="4"/>
        <v>6000</v>
      </c>
    </row>
    <row r="38" spans="1:11" ht="12.75" thickBot="1" x14ac:dyDescent="0.25">
      <c r="A38" s="5" t="s">
        <v>3</v>
      </c>
      <c r="B38" s="6" t="s">
        <v>46</v>
      </c>
      <c r="C38" s="86" t="s">
        <v>42</v>
      </c>
      <c r="D38" s="45">
        <v>5</v>
      </c>
      <c r="E38" s="72">
        <f t="shared" si="5"/>
        <v>2</v>
      </c>
      <c r="F38" s="72">
        <f t="shared" si="1"/>
        <v>3</v>
      </c>
      <c r="G38" s="95"/>
      <c r="H38" s="72">
        <f t="shared" si="2"/>
        <v>3</v>
      </c>
      <c r="I38" s="72">
        <f t="shared" si="3"/>
        <v>5</v>
      </c>
      <c r="J38" s="7">
        <v>80</v>
      </c>
      <c r="K38" s="54">
        <f t="shared" si="4"/>
        <v>400</v>
      </c>
    </row>
    <row r="39" spans="1:11" ht="12.75" thickBot="1" x14ac:dyDescent="0.25">
      <c r="A39" s="8" t="s">
        <v>47</v>
      </c>
      <c r="B39" s="9" t="s">
        <v>48</v>
      </c>
      <c r="C39" s="87"/>
      <c r="D39" s="46">
        <v>5</v>
      </c>
      <c r="E39" s="73">
        <f t="shared" si="5"/>
        <v>2</v>
      </c>
      <c r="F39" s="73">
        <f t="shared" si="1"/>
        <v>3</v>
      </c>
      <c r="G39" s="96"/>
      <c r="H39" s="73">
        <f t="shared" si="2"/>
        <v>3</v>
      </c>
      <c r="I39" s="73">
        <f t="shared" si="3"/>
        <v>5</v>
      </c>
      <c r="J39" s="10">
        <v>80</v>
      </c>
      <c r="K39" s="58">
        <f t="shared" si="4"/>
        <v>400</v>
      </c>
    </row>
    <row r="40" spans="1:11" ht="12.75" thickBot="1" x14ac:dyDescent="0.25">
      <c r="A40" s="11"/>
      <c r="B40" s="9" t="s">
        <v>49</v>
      </c>
      <c r="C40" s="87"/>
      <c r="D40" s="46">
        <v>5</v>
      </c>
      <c r="E40" s="73">
        <f t="shared" si="5"/>
        <v>2</v>
      </c>
      <c r="F40" s="73">
        <f t="shared" si="1"/>
        <v>3</v>
      </c>
      <c r="G40" s="96"/>
      <c r="H40" s="73">
        <f t="shared" si="2"/>
        <v>3</v>
      </c>
      <c r="I40" s="73">
        <f t="shared" si="3"/>
        <v>5</v>
      </c>
      <c r="J40" s="10">
        <v>80</v>
      </c>
      <c r="K40" s="58">
        <f t="shared" si="4"/>
        <v>400</v>
      </c>
    </row>
    <row r="41" spans="1:11" ht="12.75" thickBot="1" x14ac:dyDescent="0.25">
      <c r="A41" s="11"/>
      <c r="B41" s="9" t="s">
        <v>50</v>
      </c>
      <c r="C41" s="87"/>
      <c r="D41" s="46">
        <v>5</v>
      </c>
      <c r="E41" s="73">
        <f t="shared" si="5"/>
        <v>2</v>
      </c>
      <c r="F41" s="73">
        <f t="shared" si="1"/>
        <v>3</v>
      </c>
      <c r="G41" s="96"/>
      <c r="H41" s="73">
        <f t="shared" si="2"/>
        <v>3</v>
      </c>
      <c r="I41" s="73">
        <f t="shared" si="3"/>
        <v>5</v>
      </c>
      <c r="J41" s="10">
        <v>80</v>
      </c>
      <c r="K41" s="58">
        <f t="shared" si="4"/>
        <v>400</v>
      </c>
    </row>
    <row r="42" spans="1:11" ht="12.75" thickBot="1" x14ac:dyDescent="0.25">
      <c r="A42" s="11"/>
      <c r="B42" s="9" t="s">
        <v>51</v>
      </c>
      <c r="C42" s="87"/>
      <c r="D42" s="46">
        <v>5</v>
      </c>
      <c r="E42" s="73">
        <f t="shared" si="5"/>
        <v>2</v>
      </c>
      <c r="F42" s="73">
        <f t="shared" si="1"/>
        <v>3</v>
      </c>
      <c r="G42" s="96"/>
      <c r="H42" s="73">
        <f t="shared" si="2"/>
        <v>3</v>
      </c>
      <c r="I42" s="73">
        <f t="shared" si="3"/>
        <v>5</v>
      </c>
      <c r="J42" s="10">
        <v>80</v>
      </c>
      <c r="K42" s="58">
        <f t="shared" si="4"/>
        <v>400</v>
      </c>
    </row>
    <row r="43" spans="1:11" ht="12.75" thickBot="1" x14ac:dyDescent="0.25">
      <c r="A43" s="11"/>
      <c r="B43" s="9" t="s">
        <v>52</v>
      </c>
      <c r="C43" s="87"/>
      <c r="D43" s="46">
        <v>5</v>
      </c>
      <c r="E43" s="73">
        <f t="shared" si="5"/>
        <v>2</v>
      </c>
      <c r="F43" s="73">
        <f t="shared" si="1"/>
        <v>3</v>
      </c>
      <c r="G43" s="96"/>
      <c r="H43" s="73">
        <f t="shared" si="2"/>
        <v>3</v>
      </c>
      <c r="I43" s="73">
        <f t="shared" si="3"/>
        <v>5</v>
      </c>
      <c r="J43" s="10">
        <v>80</v>
      </c>
      <c r="K43" s="58">
        <f t="shared" si="4"/>
        <v>400</v>
      </c>
    </row>
    <row r="44" spans="1:11" ht="12.75" thickBot="1" x14ac:dyDescent="0.25">
      <c r="A44" s="11"/>
      <c r="B44" s="9" t="s">
        <v>53</v>
      </c>
      <c r="C44" s="87"/>
      <c r="D44" s="46">
        <v>5</v>
      </c>
      <c r="E44" s="73">
        <f t="shared" si="5"/>
        <v>2</v>
      </c>
      <c r="F44" s="73">
        <f t="shared" si="1"/>
        <v>3</v>
      </c>
      <c r="G44" s="96"/>
      <c r="H44" s="73">
        <f t="shared" si="2"/>
        <v>3</v>
      </c>
      <c r="I44" s="73">
        <f t="shared" si="3"/>
        <v>5</v>
      </c>
      <c r="J44" s="10">
        <v>80</v>
      </c>
      <c r="K44" s="58">
        <f t="shared" si="4"/>
        <v>400</v>
      </c>
    </row>
    <row r="45" spans="1:11" ht="12.75" thickBot="1" x14ac:dyDescent="0.25">
      <c r="A45" s="11"/>
      <c r="B45" s="9" t="s">
        <v>54</v>
      </c>
      <c r="C45" s="87"/>
      <c r="D45" s="46">
        <v>10</v>
      </c>
      <c r="E45" s="73">
        <f t="shared" si="5"/>
        <v>4</v>
      </c>
      <c r="F45" s="73">
        <f t="shared" si="1"/>
        <v>6</v>
      </c>
      <c r="G45" s="96"/>
      <c r="H45" s="73">
        <f t="shared" si="2"/>
        <v>6</v>
      </c>
      <c r="I45" s="73">
        <f t="shared" si="3"/>
        <v>10</v>
      </c>
      <c r="J45" s="10">
        <v>80</v>
      </c>
      <c r="K45" s="58">
        <f t="shared" si="4"/>
        <v>800</v>
      </c>
    </row>
    <row r="46" spans="1:11" ht="12.75" thickBot="1" x14ac:dyDescent="0.25">
      <c r="A46" s="11"/>
      <c r="B46" s="9" t="s">
        <v>55</v>
      </c>
      <c r="C46" s="87"/>
      <c r="D46" s="46">
        <v>10</v>
      </c>
      <c r="E46" s="73">
        <f t="shared" si="5"/>
        <v>4</v>
      </c>
      <c r="F46" s="73">
        <f t="shared" si="1"/>
        <v>6</v>
      </c>
      <c r="G46" s="96"/>
      <c r="H46" s="73">
        <f t="shared" si="2"/>
        <v>6</v>
      </c>
      <c r="I46" s="73">
        <f t="shared" si="3"/>
        <v>10</v>
      </c>
      <c r="J46" s="10">
        <v>80</v>
      </c>
      <c r="K46" s="58">
        <f t="shared" si="4"/>
        <v>800</v>
      </c>
    </row>
    <row r="47" spans="1:11" ht="12.75" thickBot="1" x14ac:dyDescent="0.25">
      <c r="A47" s="11"/>
      <c r="B47" s="9" t="s">
        <v>56</v>
      </c>
      <c r="C47" s="87"/>
      <c r="D47" s="46">
        <v>3</v>
      </c>
      <c r="E47" s="73">
        <f t="shared" si="5"/>
        <v>1.2</v>
      </c>
      <c r="F47" s="73">
        <f t="shared" si="1"/>
        <v>1.8</v>
      </c>
      <c r="G47" s="96"/>
      <c r="H47" s="73">
        <f t="shared" si="2"/>
        <v>1.8</v>
      </c>
      <c r="I47" s="73">
        <f t="shared" si="3"/>
        <v>3</v>
      </c>
      <c r="J47" s="10">
        <v>80</v>
      </c>
      <c r="K47" s="58">
        <f t="shared" si="4"/>
        <v>240</v>
      </c>
    </row>
    <row r="48" spans="1:11" ht="12.75" thickBot="1" x14ac:dyDescent="0.25">
      <c r="A48" s="11"/>
      <c r="B48" s="9" t="s">
        <v>57</v>
      </c>
      <c r="C48" s="87"/>
      <c r="D48" s="46">
        <v>3</v>
      </c>
      <c r="E48" s="73">
        <f t="shared" si="5"/>
        <v>1.2</v>
      </c>
      <c r="F48" s="73">
        <f t="shared" si="1"/>
        <v>1.8</v>
      </c>
      <c r="G48" s="96"/>
      <c r="H48" s="73">
        <f t="shared" si="2"/>
        <v>1.8</v>
      </c>
      <c r="I48" s="73">
        <f t="shared" si="3"/>
        <v>3</v>
      </c>
      <c r="J48" s="10">
        <v>80</v>
      </c>
      <c r="K48" s="58">
        <f t="shared" si="4"/>
        <v>240</v>
      </c>
    </row>
    <row r="49" spans="1:11" ht="12.75" thickBot="1" x14ac:dyDescent="0.25">
      <c r="A49" s="18"/>
      <c r="B49" s="19" t="s">
        <v>58</v>
      </c>
      <c r="C49" s="88"/>
      <c r="D49" s="48">
        <v>3</v>
      </c>
      <c r="E49" s="75">
        <f t="shared" si="5"/>
        <v>1.2</v>
      </c>
      <c r="F49" s="75">
        <f t="shared" si="1"/>
        <v>1.8</v>
      </c>
      <c r="G49" s="98"/>
      <c r="H49" s="75">
        <f t="shared" si="2"/>
        <v>1.8</v>
      </c>
      <c r="I49" s="75">
        <f t="shared" si="3"/>
        <v>3</v>
      </c>
      <c r="J49" s="17">
        <v>80</v>
      </c>
      <c r="K49" s="59">
        <f t="shared" si="4"/>
        <v>240</v>
      </c>
    </row>
    <row r="50" spans="1:11" ht="12.75" thickBot="1" x14ac:dyDescent="0.25">
      <c r="A50" s="23" t="s">
        <v>59</v>
      </c>
      <c r="B50" s="24" t="s">
        <v>4</v>
      </c>
      <c r="C50" s="25"/>
      <c r="D50" s="49">
        <v>3</v>
      </c>
      <c r="E50" s="72">
        <f t="shared" si="5"/>
        <v>1.2</v>
      </c>
      <c r="F50" s="72">
        <f t="shared" si="1"/>
        <v>1.8</v>
      </c>
      <c r="G50" s="95"/>
      <c r="H50" s="72">
        <f t="shared" si="2"/>
        <v>1.8</v>
      </c>
      <c r="I50" s="72">
        <f t="shared" si="3"/>
        <v>3</v>
      </c>
      <c r="J50" s="26">
        <v>350</v>
      </c>
      <c r="K50" s="54">
        <f t="shared" si="4"/>
        <v>1050</v>
      </c>
    </row>
    <row r="51" spans="1:11" ht="12.75" thickBot="1" x14ac:dyDescent="0.25">
      <c r="A51" s="27"/>
      <c r="B51" s="28" t="s">
        <v>60</v>
      </c>
      <c r="C51" s="29"/>
      <c r="D51" s="50">
        <v>4</v>
      </c>
      <c r="E51" s="76">
        <f t="shared" si="5"/>
        <v>1.6</v>
      </c>
      <c r="F51" s="76">
        <f t="shared" si="1"/>
        <v>2.4</v>
      </c>
      <c r="G51" s="99"/>
      <c r="H51" s="76">
        <f t="shared" si="2"/>
        <v>2.4</v>
      </c>
      <c r="I51" s="76">
        <f t="shared" si="3"/>
        <v>4</v>
      </c>
      <c r="J51" s="30">
        <v>300</v>
      </c>
      <c r="K51" s="58">
        <f t="shared" si="4"/>
        <v>1200</v>
      </c>
    </row>
    <row r="52" spans="1:11" ht="12.75" thickBot="1" x14ac:dyDescent="0.25">
      <c r="A52" s="27"/>
      <c r="B52" s="31" t="s">
        <v>61</v>
      </c>
      <c r="C52" s="32" t="s">
        <v>62</v>
      </c>
      <c r="D52" s="51">
        <v>4</v>
      </c>
      <c r="E52" s="73">
        <f t="shared" si="5"/>
        <v>1.6</v>
      </c>
      <c r="F52" s="73">
        <f t="shared" si="1"/>
        <v>2.4</v>
      </c>
      <c r="G52" s="96"/>
      <c r="H52" s="73">
        <f t="shared" si="2"/>
        <v>2.4</v>
      </c>
      <c r="I52" s="73">
        <f t="shared" si="3"/>
        <v>4</v>
      </c>
      <c r="J52" s="33">
        <v>300</v>
      </c>
      <c r="K52" s="55">
        <f t="shared" si="4"/>
        <v>1200</v>
      </c>
    </row>
    <row r="53" spans="1:11" ht="12.75" thickBot="1" x14ac:dyDescent="0.25">
      <c r="A53" s="27"/>
      <c r="B53" s="24" t="s">
        <v>27</v>
      </c>
      <c r="C53" s="89" t="s">
        <v>28</v>
      </c>
      <c r="D53" s="51">
        <v>3</v>
      </c>
      <c r="E53" s="73">
        <f t="shared" si="5"/>
        <v>1.2</v>
      </c>
      <c r="F53" s="73">
        <f t="shared" si="1"/>
        <v>1.8</v>
      </c>
      <c r="G53" s="96"/>
      <c r="H53" s="73">
        <f t="shared" si="2"/>
        <v>1.8</v>
      </c>
      <c r="I53" s="73">
        <f t="shared" si="3"/>
        <v>3</v>
      </c>
      <c r="J53" s="33">
        <v>30</v>
      </c>
      <c r="K53" s="55">
        <f t="shared" si="4"/>
        <v>90</v>
      </c>
    </row>
    <row r="54" spans="1:11" ht="12.75" thickBot="1" x14ac:dyDescent="0.25">
      <c r="A54" s="27"/>
      <c r="B54" s="31" t="s">
        <v>30</v>
      </c>
      <c r="C54" s="90"/>
      <c r="D54" s="51">
        <v>3</v>
      </c>
      <c r="E54" s="73">
        <f t="shared" si="5"/>
        <v>1.2</v>
      </c>
      <c r="F54" s="73">
        <f t="shared" si="1"/>
        <v>1.8</v>
      </c>
      <c r="G54" s="96"/>
      <c r="H54" s="73">
        <f t="shared" si="2"/>
        <v>1.8</v>
      </c>
      <c r="I54" s="73">
        <f t="shared" si="3"/>
        <v>3</v>
      </c>
      <c r="J54" s="33">
        <v>30</v>
      </c>
      <c r="K54" s="55">
        <f t="shared" si="4"/>
        <v>90</v>
      </c>
    </row>
    <row r="55" spans="1:11" ht="12.75" thickBot="1" x14ac:dyDescent="0.25">
      <c r="A55" s="27"/>
      <c r="B55" s="31" t="s">
        <v>32</v>
      </c>
      <c r="C55" s="90"/>
      <c r="D55" s="51">
        <v>4</v>
      </c>
      <c r="E55" s="73">
        <f t="shared" si="5"/>
        <v>1.6</v>
      </c>
      <c r="F55" s="73">
        <f t="shared" si="1"/>
        <v>2.4</v>
      </c>
      <c r="G55" s="96"/>
      <c r="H55" s="73">
        <f t="shared" si="2"/>
        <v>2.4</v>
      </c>
      <c r="I55" s="73">
        <f t="shared" si="3"/>
        <v>4</v>
      </c>
      <c r="J55" s="33">
        <v>30</v>
      </c>
      <c r="K55" s="55">
        <f t="shared" si="4"/>
        <v>120</v>
      </c>
    </row>
    <row r="56" spans="1:11" ht="12.75" thickBot="1" x14ac:dyDescent="0.25">
      <c r="A56" s="27"/>
      <c r="B56" s="31" t="s">
        <v>33</v>
      </c>
      <c r="C56" s="90"/>
      <c r="D56" s="51">
        <v>3</v>
      </c>
      <c r="E56" s="73">
        <f t="shared" si="5"/>
        <v>1.2</v>
      </c>
      <c r="F56" s="73">
        <f t="shared" si="1"/>
        <v>1.8</v>
      </c>
      <c r="G56" s="96"/>
      <c r="H56" s="73">
        <f t="shared" si="2"/>
        <v>1.8</v>
      </c>
      <c r="I56" s="73">
        <f t="shared" si="3"/>
        <v>3</v>
      </c>
      <c r="J56" s="33">
        <v>30</v>
      </c>
      <c r="K56" s="55">
        <f t="shared" si="4"/>
        <v>90</v>
      </c>
    </row>
    <row r="57" spans="1:11" ht="12.75" thickBot="1" x14ac:dyDescent="0.25">
      <c r="A57" s="27"/>
      <c r="B57" s="31" t="s">
        <v>34</v>
      </c>
      <c r="C57" s="90"/>
      <c r="D57" s="51">
        <v>3</v>
      </c>
      <c r="E57" s="73">
        <f t="shared" si="5"/>
        <v>1.2</v>
      </c>
      <c r="F57" s="73">
        <f t="shared" si="1"/>
        <v>1.8</v>
      </c>
      <c r="G57" s="96"/>
      <c r="H57" s="73">
        <f t="shared" si="2"/>
        <v>1.8</v>
      </c>
      <c r="I57" s="73">
        <f t="shared" si="3"/>
        <v>3</v>
      </c>
      <c r="J57" s="33">
        <v>30</v>
      </c>
      <c r="K57" s="55">
        <f t="shared" si="4"/>
        <v>90</v>
      </c>
    </row>
    <row r="58" spans="1:11" ht="12.75" thickBot="1" x14ac:dyDescent="0.25">
      <c r="A58" s="27"/>
      <c r="B58" s="31" t="s">
        <v>35</v>
      </c>
      <c r="C58" s="90"/>
      <c r="D58" s="51">
        <v>3</v>
      </c>
      <c r="E58" s="73">
        <f t="shared" si="5"/>
        <v>1.2</v>
      </c>
      <c r="F58" s="73">
        <f t="shared" si="1"/>
        <v>1.8</v>
      </c>
      <c r="G58" s="96"/>
      <c r="H58" s="73">
        <f t="shared" si="2"/>
        <v>1.8</v>
      </c>
      <c r="I58" s="73">
        <f t="shared" si="3"/>
        <v>3</v>
      </c>
      <c r="J58" s="33">
        <v>30</v>
      </c>
      <c r="K58" s="55">
        <f t="shared" si="4"/>
        <v>90</v>
      </c>
    </row>
    <row r="59" spans="1:11" ht="12.75" thickBot="1" x14ac:dyDescent="0.25">
      <c r="A59" s="27"/>
      <c r="B59" s="31" t="s">
        <v>36</v>
      </c>
      <c r="C59" s="91"/>
      <c r="D59" s="51">
        <v>3</v>
      </c>
      <c r="E59" s="73">
        <f t="shared" si="5"/>
        <v>1.2</v>
      </c>
      <c r="F59" s="73">
        <f t="shared" si="1"/>
        <v>1.8</v>
      </c>
      <c r="G59" s="96"/>
      <c r="H59" s="73">
        <f t="shared" si="2"/>
        <v>1.8</v>
      </c>
      <c r="I59" s="73">
        <f t="shared" si="3"/>
        <v>3</v>
      </c>
      <c r="J59" s="33">
        <v>30</v>
      </c>
      <c r="K59" s="55">
        <f t="shared" si="4"/>
        <v>90</v>
      </c>
    </row>
    <row r="60" spans="1:11" ht="12.75" thickBot="1" x14ac:dyDescent="0.25">
      <c r="A60" s="27"/>
      <c r="B60" s="31" t="s">
        <v>130</v>
      </c>
      <c r="C60" s="35" t="s">
        <v>42</v>
      </c>
      <c r="D60" s="51">
        <v>50</v>
      </c>
      <c r="E60" s="73">
        <f t="shared" si="5"/>
        <v>20</v>
      </c>
      <c r="F60" s="73">
        <f t="shared" si="1"/>
        <v>30</v>
      </c>
      <c r="G60" s="96"/>
      <c r="H60" s="73">
        <f t="shared" si="2"/>
        <v>30</v>
      </c>
      <c r="I60" s="73">
        <f t="shared" si="3"/>
        <v>50</v>
      </c>
      <c r="J60" s="33">
        <v>20</v>
      </c>
      <c r="K60" s="55">
        <f t="shared" si="4"/>
        <v>1000</v>
      </c>
    </row>
    <row r="61" spans="1:11" ht="12.75" thickBot="1" x14ac:dyDescent="0.25">
      <c r="A61" s="27"/>
      <c r="B61" s="31" t="s">
        <v>131</v>
      </c>
      <c r="C61" s="32" t="s">
        <v>44</v>
      </c>
      <c r="D61" s="51">
        <v>250</v>
      </c>
      <c r="E61" s="73">
        <f t="shared" si="5"/>
        <v>100</v>
      </c>
      <c r="F61" s="73">
        <f t="shared" si="1"/>
        <v>150</v>
      </c>
      <c r="G61" s="96"/>
      <c r="H61" s="73">
        <f t="shared" si="2"/>
        <v>150</v>
      </c>
      <c r="I61" s="73">
        <f t="shared" si="3"/>
        <v>250</v>
      </c>
      <c r="J61" s="33">
        <v>20</v>
      </c>
      <c r="K61" s="55">
        <f t="shared" si="4"/>
        <v>5000</v>
      </c>
    </row>
    <row r="62" spans="1:11" ht="12.75" thickBot="1" x14ac:dyDescent="0.25">
      <c r="A62" s="27"/>
      <c r="B62" s="36" t="s">
        <v>132</v>
      </c>
      <c r="C62" s="34" t="s">
        <v>45</v>
      </c>
      <c r="D62" s="52">
        <v>200</v>
      </c>
      <c r="E62" s="74">
        <f t="shared" si="5"/>
        <v>80</v>
      </c>
      <c r="F62" s="74">
        <f t="shared" si="1"/>
        <v>120</v>
      </c>
      <c r="G62" s="97"/>
      <c r="H62" s="74">
        <f t="shared" si="2"/>
        <v>120</v>
      </c>
      <c r="I62" s="74">
        <f t="shared" si="3"/>
        <v>200</v>
      </c>
      <c r="J62" s="37">
        <v>20</v>
      </c>
      <c r="K62" s="56">
        <f t="shared" si="4"/>
        <v>4000</v>
      </c>
    </row>
    <row r="63" spans="1:11" ht="27" customHeight="1" thickBot="1" x14ac:dyDescent="0.25">
      <c r="A63" s="61" t="s">
        <v>63</v>
      </c>
      <c r="B63" s="6" t="s">
        <v>64</v>
      </c>
      <c r="C63" s="83" t="s">
        <v>65</v>
      </c>
      <c r="D63" s="45">
        <v>25</v>
      </c>
      <c r="E63" s="72">
        <f t="shared" si="5"/>
        <v>10</v>
      </c>
      <c r="F63" s="72">
        <f t="shared" si="1"/>
        <v>15</v>
      </c>
      <c r="G63" s="95"/>
      <c r="H63" s="72">
        <f t="shared" si="2"/>
        <v>15</v>
      </c>
      <c r="I63" s="72">
        <f t="shared" si="3"/>
        <v>25</v>
      </c>
      <c r="J63" s="7">
        <v>30</v>
      </c>
      <c r="K63" s="54">
        <f t="shared" si="4"/>
        <v>750</v>
      </c>
    </row>
    <row r="64" spans="1:11" ht="29.25" customHeight="1" thickBot="1" x14ac:dyDescent="0.25">
      <c r="A64" s="62"/>
      <c r="B64" s="19" t="s">
        <v>66</v>
      </c>
      <c r="C64" s="85"/>
      <c r="D64" s="48">
        <v>25</v>
      </c>
      <c r="E64" s="75">
        <f t="shared" si="5"/>
        <v>10</v>
      </c>
      <c r="F64" s="75">
        <f t="shared" si="1"/>
        <v>15</v>
      </c>
      <c r="G64" s="98"/>
      <c r="H64" s="75">
        <f t="shared" si="2"/>
        <v>15</v>
      </c>
      <c r="I64" s="75">
        <f t="shared" si="3"/>
        <v>25</v>
      </c>
      <c r="J64" s="17">
        <v>30</v>
      </c>
      <c r="K64" s="57">
        <f t="shared" si="4"/>
        <v>750</v>
      </c>
    </row>
    <row r="65" spans="1:11" ht="12.75" thickBot="1" x14ac:dyDescent="0.25">
      <c r="A65" s="63" t="s">
        <v>67</v>
      </c>
      <c r="B65" s="24" t="s">
        <v>68</v>
      </c>
      <c r="C65" s="64"/>
      <c r="D65" s="49">
        <v>18</v>
      </c>
      <c r="E65" s="72">
        <f t="shared" si="5"/>
        <v>7.1999999999999993</v>
      </c>
      <c r="F65" s="72">
        <f t="shared" si="1"/>
        <v>10.8</v>
      </c>
      <c r="G65" s="95"/>
      <c r="H65" s="72">
        <f t="shared" si="2"/>
        <v>10.8</v>
      </c>
      <c r="I65" s="72">
        <f t="shared" si="3"/>
        <v>18</v>
      </c>
      <c r="J65" s="26">
        <v>30</v>
      </c>
      <c r="K65" s="54">
        <f t="shared" si="4"/>
        <v>540</v>
      </c>
    </row>
    <row r="66" spans="1:11" ht="12.75" thickBot="1" x14ac:dyDescent="0.25">
      <c r="A66" s="65"/>
      <c r="B66" s="31" t="s">
        <v>69</v>
      </c>
      <c r="C66" s="35"/>
      <c r="D66" s="51">
        <v>18</v>
      </c>
      <c r="E66" s="73">
        <f t="shared" ref="E66:E82" si="6">+D66/100*40</f>
        <v>7.1999999999999993</v>
      </c>
      <c r="F66" s="73">
        <f t="shared" si="1"/>
        <v>10.8</v>
      </c>
      <c r="G66" s="96"/>
      <c r="H66" s="73">
        <f t="shared" si="2"/>
        <v>10.8</v>
      </c>
      <c r="I66" s="73">
        <f t="shared" si="3"/>
        <v>18</v>
      </c>
      <c r="J66" s="33">
        <v>30</v>
      </c>
      <c r="K66" s="55">
        <f t="shared" si="4"/>
        <v>540</v>
      </c>
    </row>
    <row r="67" spans="1:11" ht="24.75" thickBot="1" x14ac:dyDescent="0.25">
      <c r="A67" s="65"/>
      <c r="B67" s="31" t="s">
        <v>70</v>
      </c>
      <c r="C67" s="35"/>
      <c r="D67" s="51">
        <v>200</v>
      </c>
      <c r="E67" s="73">
        <f t="shared" si="6"/>
        <v>80</v>
      </c>
      <c r="F67" s="73">
        <f t="shared" ref="F67:F82" si="7">+D67-E67</f>
        <v>120</v>
      </c>
      <c r="G67" s="96"/>
      <c r="H67" s="73">
        <f t="shared" ref="H67:H82" si="8">+F67-(F67*G67)</f>
        <v>120</v>
      </c>
      <c r="I67" s="73">
        <f t="shared" ref="I67:I82" si="9">+H67+E67</f>
        <v>200</v>
      </c>
      <c r="J67" s="33">
        <v>30</v>
      </c>
      <c r="K67" s="55">
        <f t="shared" ref="K67:K82" si="10">+J67*I67</f>
        <v>6000</v>
      </c>
    </row>
    <row r="68" spans="1:11" ht="12.75" thickBot="1" x14ac:dyDescent="0.25">
      <c r="A68" s="65"/>
      <c r="B68" s="31" t="s">
        <v>71</v>
      </c>
      <c r="C68" s="35" t="s">
        <v>72</v>
      </c>
      <c r="D68" s="51">
        <v>20</v>
      </c>
      <c r="E68" s="73">
        <f t="shared" si="6"/>
        <v>8</v>
      </c>
      <c r="F68" s="73">
        <f t="shared" si="7"/>
        <v>12</v>
      </c>
      <c r="G68" s="96"/>
      <c r="H68" s="73">
        <f t="shared" si="8"/>
        <v>12</v>
      </c>
      <c r="I68" s="73">
        <f t="shared" si="9"/>
        <v>20</v>
      </c>
      <c r="J68" s="33">
        <v>30</v>
      </c>
      <c r="K68" s="55">
        <f t="shared" si="10"/>
        <v>600</v>
      </c>
    </row>
    <row r="69" spans="1:11" ht="12.75" thickBot="1" x14ac:dyDescent="0.25">
      <c r="A69" s="65"/>
      <c r="B69" s="31" t="s">
        <v>73</v>
      </c>
      <c r="C69" s="78" t="s">
        <v>74</v>
      </c>
      <c r="D69" s="51">
        <v>16</v>
      </c>
      <c r="E69" s="73">
        <f t="shared" si="6"/>
        <v>6.4</v>
      </c>
      <c r="F69" s="73">
        <f t="shared" si="7"/>
        <v>9.6</v>
      </c>
      <c r="G69" s="96"/>
      <c r="H69" s="73">
        <f t="shared" si="8"/>
        <v>9.6</v>
      </c>
      <c r="I69" s="73">
        <f t="shared" si="9"/>
        <v>16</v>
      </c>
      <c r="J69" s="33">
        <v>30</v>
      </c>
      <c r="K69" s="55">
        <f t="shared" si="10"/>
        <v>480</v>
      </c>
    </row>
    <row r="70" spans="1:11" ht="12.75" thickBot="1" x14ac:dyDescent="0.25">
      <c r="A70" s="65"/>
      <c r="B70" s="31" t="s">
        <v>75</v>
      </c>
      <c r="C70" s="79"/>
      <c r="D70" s="51">
        <v>16</v>
      </c>
      <c r="E70" s="73">
        <f t="shared" si="6"/>
        <v>6.4</v>
      </c>
      <c r="F70" s="73">
        <f t="shared" si="7"/>
        <v>9.6</v>
      </c>
      <c r="G70" s="96"/>
      <c r="H70" s="73">
        <f t="shared" si="8"/>
        <v>9.6</v>
      </c>
      <c r="I70" s="73">
        <f t="shared" si="9"/>
        <v>16</v>
      </c>
      <c r="J70" s="33">
        <v>30</v>
      </c>
      <c r="K70" s="55">
        <f t="shared" si="10"/>
        <v>480</v>
      </c>
    </row>
    <row r="71" spans="1:11" ht="12.75" thickBot="1" x14ac:dyDescent="0.25">
      <c r="A71" s="65"/>
      <c r="B71" s="31" t="s">
        <v>76</v>
      </c>
      <c r="C71" s="80"/>
      <c r="D71" s="51">
        <v>16</v>
      </c>
      <c r="E71" s="73">
        <f t="shared" si="6"/>
        <v>6.4</v>
      </c>
      <c r="F71" s="73">
        <f t="shared" si="7"/>
        <v>9.6</v>
      </c>
      <c r="G71" s="96"/>
      <c r="H71" s="73">
        <f t="shared" si="8"/>
        <v>9.6</v>
      </c>
      <c r="I71" s="73">
        <f t="shared" si="9"/>
        <v>16</v>
      </c>
      <c r="J71" s="33">
        <v>30</v>
      </c>
      <c r="K71" s="55">
        <f t="shared" si="10"/>
        <v>480</v>
      </c>
    </row>
    <row r="72" spans="1:11" ht="12.75" thickBot="1" x14ac:dyDescent="0.25">
      <c r="A72" s="65"/>
      <c r="B72" s="31" t="s">
        <v>77</v>
      </c>
      <c r="C72" s="81" t="s">
        <v>78</v>
      </c>
      <c r="D72" s="51">
        <v>6</v>
      </c>
      <c r="E72" s="73">
        <f t="shared" si="6"/>
        <v>2.4</v>
      </c>
      <c r="F72" s="73">
        <f t="shared" si="7"/>
        <v>3.6</v>
      </c>
      <c r="G72" s="96"/>
      <c r="H72" s="73">
        <f t="shared" si="8"/>
        <v>3.6</v>
      </c>
      <c r="I72" s="73">
        <f t="shared" si="9"/>
        <v>6</v>
      </c>
      <c r="J72" s="33">
        <v>500</v>
      </c>
      <c r="K72" s="55">
        <f t="shared" si="10"/>
        <v>3000</v>
      </c>
    </row>
    <row r="73" spans="1:11" ht="12.75" thickBot="1" x14ac:dyDescent="0.25">
      <c r="A73" s="65"/>
      <c r="B73" s="31" t="s">
        <v>79</v>
      </c>
      <c r="C73" s="82"/>
      <c r="D73" s="51">
        <v>6</v>
      </c>
      <c r="E73" s="73">
        <f t="shared" si="6"/>
        <v>2.4</v>
      </c>
      <c r="F73" s="73">
        <f t="shared" si="7"/>
        <v>3.6</v>
      </c>
      <c r="G73" s="96"/>
      <c r="H73" s="73">
        <f t="shared" si="8"/>
        <v>3.6</v>
      </c>
      <c r="I73" s="73">
        <f t="shared" si="9"/>
        <v>6</v>
      </c>
      <c r="J73" s="33">
        <v>500</v>
      </c>
      <c r="K73" s="55">
        <f t="shared" si="10"/>
        <v>3000</v>
      </c>
    </row>
    <row r="74" spans="1:11" ht="12.75" thickBot="1" x14ac:dyDescent="0.25">
      <c r="A74" s="65"/>
      <c r="B74" s="31" t="s">
        <v>80</v>
      </c>
      <c r="C74" s="66"/>
      <c r="D74" s="51">
        <v>12</v>
      </c>
      <c r="E74" s="73">
        <f t="shared" si="6"/>
        <v>4.8</v>
      </c>
      <c r="F74" s="73">
        <f t="shared" si="7"/>
        <v>7.2</v>
      </c>
      <c r="G74" s="96"/>
      <c r="H74" s="73">
        <f t="shared" si="8"/>
        <v>7.2</v>
      </c>
      <c r="I74" s="73">
        <f t="shared" si="9"/>
        <v>12</v>
      </c>
      <c r="J74" s="33">
        <v>300</v>
      </c>
      <c r="K74" s="55">
        <f t="shared" si="10"/>
        <v>3600</v>
      </c>
    </row>
    <row r="75" spans="1:11" ht="12.75" thickBot="1" x14ac:dyDescent="0.25">
      <c r="A75" s="65"/>
      <c r="B75" s="31" t="s">
        <v>81</v>
      </c>
      <c r="C75" s="78" t="s">
        <v>82</v>
      </c>
      <c r="D75" s="51">
        <v>10</v>
      </c>
      <c r="E75" s="73">
        <f t="shared" si="6"/>
        <v>4</v>
      </c>
      <c r="F75" s="73">
        <f t="shared" si="7"/>
        <v>6</v>
      </c>
      <c r="G75" s="96"/>
      <c r="H75" s="73">
        <f t="shared" si="8"/>
        <v>6</v>
      </c>
      <c r="I75" s="73">
        <f t="shared" si="9"/>
        <v>10</v>
      </c>
      <c r="J75" s="33">
        <v>30</v>
      </c>
      <c r="K75" s="55">
        <f t="shared" si="10"/>
        <v>300</v>
      </c>
    </row>
    <row r="76" spans="1:11" ht="12.75" thickBot="1" x14ac:dyDescent="0.25">
      <c r="A76" s="65"/>
      <c r="B76" s="31" t="s">
        <v>83</v>
      </c>
      <c r="C76" s="79"/>
      <c r="D76" s="51">
        <v>10</v>
      </c>
      <c r="E76" s="73">
        <f t="shared" si="6"/>
        <v>4</v>
      </c>
      <c r="F76" s="73">
        <f t="shared" si="7"/>
        <v>6</v>
      </c>
      <c r="G76" s="96"/>
      <c r="H76" s="73">
        <f t="shared" si="8"/>
        <v>6</v>
      </c>
      <c r="I76" s="73">
        <f t="shared" si="9"/>
        <v>10</v>
      </c>
      <c r="J76" s="33">
        <v>30</v>
      </c>
      <c r="K76" s="55">
        <f t="shared" si="10"/>
        <v>300</v>
      </c>
    </row>
    <row r="77" spans="1:11" ht="12.75" thickBot="1" x14ac:dyDescent="0.25">
      <c r="A77" s="65"/>
      <c r="B77" s="31" t="s">
        <v>84</v>
      </c>
      <c r="C77" s="79"/>
      <c r="D77" s="51">
        <v>10</v>
      </c>
      <c r="E77" s="73">
        <f t="shared" si="6"/>
        <v>4</v>
      </c>
      <c r="F77" s="73">
        <f t="shared" si="7"/>
        <v>6</v>
      </c>
      <c r="G77" s="96"/>
      <c r="H77" s="73">
        <f t="shared" si="8"/>
        <v>6</v>
      </c>
      <c r="I77" s="73">
        <f t="shared" si="9"/>
        <v>10</v>
      </c>
      <c r="J77" s="33">
        <v>30</v>
      </c>
      <c r="K77" s="55">
        <f t="shared" si="10"/>
        <v>300</v>
      </c>
    </row>
    <row r="78" spans="1:11" ht="12.75" thickBot="1" x14ac:dyDescent="0.25">
      <c r="A78" s="65"/>
      <c r="B78" s="31" t="s">
        <v>85</v>
      </c>
      <c r="C78" s="79"/>
      <c r="D78" s="51">
        <v>10</v>
      </c>
      <c r="E78" s="73">
        <f t="shared" si="6"/>
        <v>4</v>
      </c>
      <c r="F78" s="73">
        <f t="shared" si="7"/>
        <v>6</v>
      </c>
      <c r="G78" s="96"/>
      <c r="H78" s="73">
        <f t="shared" si="8"/>
        <v>6</v>
      </c>
      <c r="I78" s="73">
        <f t="shared" si="9"/>
        <v>10</v>
      </c>
      <c r="J78" s="33">
        <v>30</v>
      </c>
      <c r="K78" s="55">
        <f t="shared" si="10"/>
        <v>300</v>
      </c>
    </row>
    <row r="79" spans="1:11" ht="12.75" thickBot="1" x14ac:dyDescent="0.25">
      <c r="A79" s="65"/>
      <c r="B79" s="31" t="s">
        <v>86</v>
      </c>
      <c r="C79" s="80"/>
      <c r="D79" s="51">
        <v>12</v>
      </c>
      <c r="E79" s="73">
        <f t="shared" si="6"/>
        <v>4.8</v>
      </c>
      <c r="F79" s="73">
        <f t="shared" si="7"/>
        <v>7.2</v>
      </c>
      <c r="G79" s="96"/>
      <c r="H79" s="73">
        <f t="shared" si="8"/>
        <v>7.2</v>
      </c>
      <c r="I79" s="73">
        <f t="shared" si="9"/>
        <v>12</v>
      </c>
      <c r="J79" s="33">
        <v>30</v>
      </c>
      <c r="K79" s="55">
        <f t="shared" si="10"/>
        <v>360</v>
      </c>
    </row>
    <row r="80" spans="1:11" ht="12.75" thickBot="1" x14ac:dyDescent="0.25">
      <c r="A80" s="65"/>
      <c r="B80" s="31" t="s">
        <v>87</v>
      </c>
      <c r="C80" s="35" t="s">
        <v>88</v>
      </c>
      <c r="D80" s="51">
        <v>25</v>
      </c>
      <c r="E80" s="73">
        <f t="shared" si="6"/>
        <v>10</v>
      </c>
      <c r="F80" s="73">
        <f t="shared" si="7"/>
        <v>15</v>
      </c>
      <c r="G80" s="96"/>
      <c r="H80" s="73">
        <f t="shared" si="8"/>
        <v>15</v>
      </c>
      <c r="I80" s="73">
        <f t="shared" si="9"/>
        <v>25</v>
      </c>
      <c r="J80" s="33">
        <v>30</v>
      </c>
      <c r="K80" s="55">
        <f t="shared" si="10"/>
        <v>750</v>
      </c>
    </row>
    <row r="81" spans="1:12" ht="12.75" thickBot="1" x14ac:dyDescent="0.25">
      <c r="A81" s="65"/>
      <c r="B81" s="31" t="s">
        <v>133</v>
      </c>
      <c r="C81" s="35" t="s">
        <v>89</v>
      </c>
      <c r="D81" s="51">
        <v>24</v>
      </c>
      <c r="E81" s="73">
        <f t="shared" si="6"/>
        <v>9.6</v>
      </c>
      <c r="F81" s="73">
        <f t="shared" si="7"/>
        <v>14.4</v>
      </c>
      <c r="G81" s="96"/>
      <c r="H81" s="73">
        <f t="shared" si="8"/>
        <v>14.4</v>
      </c>
      <c r="I81" s="73">
        <f t="shared" si="9"/>
        <v>24</v>
      </c>
      <c r="J81" s="33">
        <v>30</v>
      </c>
      <c r="K81" s="55">
        <f t="shared" si="10"/>
        <v>720</v>
      </c>
    </row>
    <row r="82" spans="1:12" ht="12.75" thickBot="1" x14ac:dyDescent="0.25">
      <c r="A82" s="67"/>
      <c r="B82" s="68" t="s">
        <v>90</v>
      </c>
      <c r="C82" s="69" t="s">
        <v>91</v>
      </c>
      <c r="D82" s="71">
        <v>30</v>
      </c>
      <c r="E82" s="77">
        <f t="shared" si="6"/>
        <v>12</v>
      </c>
      <c r="F82" s="77">
        <f t="shared" si="7"/>
        <v>18</v>
      </c>
      <c r="G82" s="100"/>
      <c r="H82" s="77">
        <f t="shared" si="8"/>
        <v>18</v>
      </c>
      <c r="I82" s="77">
        <f t="shared" si="9"/>
        <v>30</v>
      </c>
      <c r="J82" s="70">
        <v>30</v>
      </c>
      <c r="K82" s="60">
        <f t="shared" si="10"/>
        <v>900</v>
      </c>
    </row>
    <row r="83" spans="1:12" s="39" customFormat="1" ht="12.75" thickTop="1" x14ac:dyDescent="0.2">
      <c r="A83" s="38"/>
      <c r="E83" s="4"/>
      <c r="F83" s="4"/>
      <c r="G83" s="4"/>
      <c r="H83" s="4"/>
      <c r="I83" s="4"/>
    </row>
    <row r="84" spans="1:12" x14ac:dyDescent="0.2">
      <c r="J84" s="4"/>
    </row>
    <row r="85" spans="1:12" ht="24" x14ac:dyDescent="0.2">
      <c r="B85" s="94" t="s">
        <v>134</v>
      </c>
      <c r="K85" s="92">
        <f>+SUM(K2:K82)</f>
        <v>204730</v>
      </c>
      <c r="L85" s="93" t="s">
        <v>120</v>
      </c>
    </row>
    <row r="86" spans="1:12" x14ac:dyDescent="0.2">
      <c r="K86" s="42"/>
    </row>
    <row r="87" spans="1:12" ht="48" x14ac:dyDescent="0.2">
      <c r="A87" s="4"/>
      <c r="C87" s="101" t="s">
        <v>122</v>
      </c>
      <c r="D87" s="102" t="s">
        <v>121</v>
      </c>
      <c r="K87" s="42"/>
      <c r="L87" s="103" t="s">
        <v>123</v>
      </c>
    </row>
    <row r="88" spans="1:12" x14ac:dyDescent="0.2">
      <c r="K88" s="42"/>
    </row>
    <row r="89" spans="1:12" x14ac:dyDescent="0.2">
      <c r="K89" s="42"/>
    </row>
    <row r="90" spans="1:12" x14ac:dyDescent="0.2">
      <c r="K90" s="42"/>
    </row>
  </sheetData>
  <mergeCells count="9">
    <mergeCell ref="C69:C71"/>
    <mergeCell ref="C72:C73"/>
    <mergeCell ref="C75:C79"/>
    <mergeCell ref="C2:C13"/>
    <mergeCell ref="C15:C21"/>
    <mergeCell ref="C22:C29"/>
    <mergeCell ref="C38:C49"/>
    <mergeCell ref="C53:C59"/>
    <mergeCell ref="C63:C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36F5-B6DE-42F9-9B49-A45DF66A41A5}">
  <dimension ref="A2:J25"/>
  <sheetViews>
    <sheetView zoomScaleNormal="100" workbookViewId="0">
      <pane xSplit="2" topLeftCell="C1" activePane="topRight" state="frozen"/>
      <selection pane="topRight" activeCell="B12" sqref="B12"/>
    </sheetView>
  </sheetViews>
  <sheetFormatPr defaultColWidth="33" defaultRowHeight="12" x14ac:dyDescent="0.2"/>
  <cols>
    <col min="1" max="1" width="18.28515625" style="40" customWidth="1"/>
    <col min="2" max="2" width="52.140625" style="4" customWidth="1"/>
    <col min="3" max="3" width="58" style="4" customWidth="1"/>
    <col min="4" max="4" width="13.140625" style="4" bestFit="1" customWidth="1"/>
    <col min="5" max="9" width="11.85546875" style="4" customWidth="1"/>
    <col min="10" max="10" width="12.5703125" style="41" bestFit="1" customWidth="1"/>
    <col min="11" max="11" width="12.85546875" style="4" bestFit="1" customWidth="1"/>
    <col min="12" max="16384" width="33" style="4"/>
  </cols>
  <sheetData>
    <row r="2" spans="1:2" x14ac:dyDescent="0.2">
      <c r="A2" s="40" t="s">
        <v>92</v>
      </c>
      <c r="B2" s="4" t="s">
        <v>104</v>
      </c>
    </row>
    <row r="4" spans="1:2" x14ac:dyDescent="0.2">
      <c r="A4" s="40" t="s">
        <v>94</v>
      </c>
      <c r="B4" s="4" t="s">
        <v>93</v>
      </c>
    </row>
    <row r="6" spans="1:2" x14ac:dyDescent="0.2">
      <c r="A6" s="40" t="s">
        <v>96</v>
      </c>
      <c r="B6" s="4" t="s">
        <v>95</v>
      </c>
    </row>
    <row r="8" spans="1:2" x14ac:dyDescent="0.2">
      <c r="A8" s="40" t="s">
        <v>98</v>
      </c>
      <c r="B8" s="4" t="s">
        <v>97</v>
      </c>
    </row>
    <row r="10" spans="1:2" ht="24" x14ac:dyDescent="0.2">
      <c r="A10" s="40" t="s">
        <v>100</v>
      </c>
      <c r="B10" s="43" t="s">
        <v>99</v>
      </c>
    </row>
    <row r="11" spans="1:2" x14ac:dyDescent="0.2">
      <c r="B11" s="44" t="s">
        <v>105</v>
      </c>
    </row>
    <row r="12" spans="1:2" x14ac:dyDescent="0.2">
      <c r="B12" s="44" t="s">
        <v>106</v>
      </c>
    </row>
    <row r="14" spans="1:2" ht="24" x14ac:dyDescent="0.2">
      <c r="A14" s="40" t="s">
        <v>102</v>
      </c>
      <c r="B14" s="43" t="s">
        <v>101</v>
      </c>
    </row>
    <row r="15" spans="1:2" x14ac:dyDescent="0.2">
      <c r="B15" s="44" t="s">
        <v>107</v>
      </c>
    </row>
    <row r="16" spans="1:2" x14ac:dyDescent="0.2">
      <c r="B16" s="44" t="s">
        <v>106</v>
      </c>
    </row>
    <row r="17" spans="1:2" x14ac:dyDescent="0.2">
      <c r="B17" s="44" t="s">
        <v>108</v>
      </c>
    </row>
    <row r="18" spans="1:2" x14ac:dyDescent="0.2">
      <c r="B18" s="44" t="s">
        <v>109</v>
      </c>
    </row>
    <row r="20" spans="1:2" ht="24" x14ac:dyDescent="0.2">
      <c r="A20" s="40" t="s">
        <v>110</v>
      </c>
      <c r="B20" s="43" t="s">
        <v>103</v>
      </c>
    </row>
    <row r="21" spans="1:2" x14ac:dyDescent="0.2">
      <c r="B21" s="44" t="s">
        <v>111</v>
      </c>
    </row>
    <row r="22" spans="1:2" x14ac:dyDescent="0.2">
      <c r="B22" s="44" t="s">
        <v>112</v>
      </c>
    </row>
    <row r="23" spans="1:2" x14ac:dyDescent="0.2">
      <c r="B23" s="44" t="s">
        <v>113</v>
      </c>
    </row>
    <row r="24" spans="1:2" x14ac:dyDescent="0.2">
      <c r="B24" s="44" t="s">
        <v>108</v>
      </c>
    </row>
    <row r="25" spans="1:2" x14ac:dyDescent="0.2">
      <c r="B25" s="44" t="s">
        <v>114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TABELLA OFFERTA</vt:lpstr>
      <vt:lpstr>RICHIESTE SPECIALI</vt:lpstr>
      <vt:lpstr>'TABELLA OFFERTA'!_Hlk31357618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Iavazzo Pietro</dc:creator>
  <cp:lastModifiedBy>Iavazzo Pietro</cp:lastModifiedBy>
  <dcterms:created xsi:type="dcterms:W3CDTF">2026-07-15T09:02:59Z</dcterms:created>
  <dcterms:modified xsi:type="dcterms:W3CDTF">2026-07-29T14:51:52Z</dcterms:modified>
</cp:coreProperties>
</file>