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LANCIO 2019\"/>
    </mc:Choice>
  </mc:AlternateContent>
  <bookViews>
    <workbookView xWindow="0" yWindow="0" windowWidth="23040" windowHeight="9108" activeTab="3"/>
  </bookViews>
  <sheets>
    <sheet name="contributo" sheetId="32" r:id="rId1"/>
    <sheet name="Tabella 3 (2)" sheetId="18" r:id="rId2"/>
    <sheet name="Tabella 7 ENTRATE" sheetId="22" r:id="rId3"/>
    <sheet name="Tabella 8 SPESE" sheetId="23" r:id="rId4"/>
  </sheets>
  <calcPr calcId="171027"/>
</workbook>
</file>

<file path=xl/calcChain.xml><?xml version="1.0" encoding="utf-8"?>
<calcChain xmlns="http://schemas.openxmlformats.org/spreadsheetml/2006/main">
  <c r="E34" i="23" l="1"/>
  <c r="E47" i="23" s="1"/>
  <c r="F47" i="23"/>
  <c r="D47" i="23"/>
  <c r="D30" i="23"/>
  <c r="E37" i="23"/>
  <c r="D37" i="23"/>
  <c r="D34" i="23"/>
  <c r="E17" i="23"/>
  <c r="F17" i="23"/>
  <c r="F15" i="23"/>
  <c r="E15" i="23"/>
  <c r="C19" i="22" l="1"/>
  <c r="E4" i="22"/>
  <c r="D4" i="22"/>
  <c r="C4" i="22"/>
  <c r="E8" i="18"/>
  <c r="E10" i="18" s="1"/>
  <c r="D8" i="18"/>
  <c r="D10" i="18" s="1"/>
  <c r="C8" i="18"/>
  <c r="C10" i="18"/>
  <c r="D6" i="32" l="1"/>
  <c r="C6" i="32"/>
  <c r="B6" i="32"/>
  <c r="F44" i="23" l="1"/>
  <c r="E44" i="23"/>
  <c r="D44" i="23"/>
  <c r="F42" i="23"/>
  <c r="E42" i="23"/>
  <c r="D42" i="23"/>
  <c r="F40" i="23"/>
  <c r="E40" i="23"/>
  <c r="D40" i="23"/>
  <c r="F34" i="23"/>
  <c r="F32" i="23"/>
  <c r="E32" i="23"/>
  <c r="D32" i="23"/>
  <c r="F20" i="23"/>
  <c r="E20" i="23"/>
  <c r="D20" i="23"/>
  <c r="D17" i="23"/>
  <c r="D15" i="23"/>
  <c r="F4" i="23"/>
  <c r="E4" i="23"/>
  <c r="D4" i="23"/>
  <c r="E15" i="22"/>
  <c r="D15" i="22"/>
  <c r="C15" i="22"/>
  <c r="E13" i="22"/>
  <c r="D13" i="22"/>
  <c r="C13" i="22"/>
  <c r="E8" i="22"/>
  <c r="D8" i="22"/>
  <c r="C8" i="22"/>
  <c r="E19" i="22" l="1"/>
  <c r="D19" i="22"/>
</calcChain>
</file>

<file path=xl/sharedStrings.xml><?xml version="1.0" encoding="utf-8"?>
<sst xmlns="http://schemas.openxmlformats.org/spreadsheetml/2006/main" count="113" uniqueCount="67">
  <si>
    <t>PREVISIONE</t>
  </si>
  <si>
    <t>Entrate proprie</t>
  </si>
  <si>
    <t>Piani di attività regionale</t>
  </si>
  <si>
    <t>Partite di giro</t>
  </si>
  <si>
    <t>Totale</t>
  </si>
  <si>
    <t>Totale Bilancio</t>
  </si>
  <si>
    <t>TITOLO 2: TRASFERIMENTI CORRENTI</t>
  </si>
  <si>
    <t>Tipologia 103: Trasferimenti correnti da Imprese</t>
  </si>
  <si>
    <t>TITOLO 3: ENTRATE EXTRATRIBUTARIE</t>
  </si>
  <si>
    <t>Tipologia 100: Vendita di beni e servizi e proventi derivanti dalla gestione dei beni</t>
  </si>
  <si>
    <t>Tipologia 200: Proventi derivanti dall'attività di controllo e repressione delle irregolarità e degli illeciti</t>
  </si>
  <si>
    <t>Tipologia 300: Interessi attivi</t>
  </si>
  <si>
    <t>Tipologia 500: Rimborsi e altre entrate correnti</t>
  </si>
  <si>
    <t>TITOLO 4: ENTRATE IN CONTO CAPITALE</t>
  </si>
  <si>
    <t>Tipologia 300: Altri trasferimenti in conto capitale</t>
  </si>
  <si>
    <t>TITOLO 9: ENTRATE PER CONTO TERZI E PARTITE DI GIRO</t>
  </si>
  <si>
    <t>Tipologia 100: Entrate per partite di giro</t>
  </si>
  <si>
    <t>Tipologia 200: Entrate per conto terzi</t>
  </si>
  <si>
    <t>DENOMINAZIONE VOCE</t>
  </si>
  <si>
    <t>TOTALE</t>
  </si>
  <si>
    <t>MISSIONE 1: SERVIZI ISTITUZIONALI, GENERALI E DI GESTIONE</t>
  </si>
  <si>
    <t>Programma 1: Organi istituzionali</t>
  </si>
  <si>
    <t>Programma 2: Segreteria generale</t>
  </si>
  <si>
    <t>Programma 3: Gestione economica, finanziaria, programmazione, provveditorato</t>
  </si>
  <si>
    <t>Programma 4: Gestione delle entrate tributarie e servizi fiscali</t>
  </si>
  <si>
    <t>Programma 8: Statistica e Sistemi informativi</t>
  </si>
  <si>
    <t>Programma 10: Risorse umane</t>
  </si>
  <si>
    <t>Programma 11: Altri servizi generali</t>
  </si>
  <si>
    <t>MISSIONE 9: SVILUPPO SOSTENIBILE E TUTELA DEL TERRITORIO E DELL’AMBIENTE</t>
  </si>
  <si>
    <t>Programma 1: Difesa del suolo</t>
  </si>
  <si>
    <t>Programma 2: Tutela, valorizzazione e recupero ambientale</t>
  </si>
  <si>
    <t>Programma 5: Aree protette, parchi naturali, protezione naturalistica e forestazione</t>
  </si>
  <si>
    <t>Programma 6: Tutela e valorizzazione delle risorse idriche</t>
  </si>
  <si>
    <t>Programma 7: Sviluppo sostenibile territorio montano piccoli comuni</t>
  </si>
  <si>
    <t>MISSIONE 16: AGRICOLTURA, POLITICHE AGROALIMENTARI E PESCA</t>
  </si>
  <si>
    <t>Programma 1: Sviluppo del sistema agricolo e del sistema agroalimentare</t>
  </si>
  <si>
    <t>MISSIONE 50: DEBITO PUBBLICO</t>
  </si>
  <si>
    <t>Programma 2: Quota capitale ammortamento mutui e prestiti obbligazionari</t>
  </si>
  <si>
    <t>MISSIONE 99: SERVIZI PER CONTO TERZI</t>
  </si>
  <si>
    <t>Programma 1: Servizi per conto terzi e partite di giro</t>
  </si>
  <si>
    <t>NATURA</t>
  </si>
  <si>
    <t>corr</t>
  </si>
  <si>
    <t>cap</t>
  </si>
  <si>
    <t>PREVISIONE 2019</t>
  </si>
  <si>
    <t>Programma 5: Gestione dei beni demaniali e patrimoniali</t>
  </si>
  <si>
    <t>MISSIONE 18: RELAZIONE FINANZIARIA CON LE ALTRE AUTONOMIE FINANZIARIE E LOCALI</t>
  </si>
  <si>
    <t xml:space="preserve">Programma 1: Relazione finanziaria con le altre autonomie finanziarie e locali </t>
  </si>
  <si>
    <t>Rimborso personale</t>
  </si>
  <si>
    <t>PREVISIONE 2020</t>
  </si>
  <si>
    <t>Tipologia 101: Trasferimenti correnti da Amministrazioni pubbliche</t>
  </si>
  <si>
    <t>MISSIONE 5: TUTELA E VALORIZZAZIONE DELLE ATTIVITA' CULTURALI</t>
  </si>
  <si>
    <t>Programma 1: Valorizzazione beni di ineresse storico</t>
  </si>
  <si>
    <t>MISSIONE 6: POLITICHE GIOVANILI SPORT E TEMPO LIBERO</t>
  </si>
  <si>
    <t>Programma 1: Sport e tempo libero</t>
  </si>
  <si>
    <t>Programma 8: Qualità dell'aria e riduzione dell'inquinamento</t>
  </si>
  <si>
    <t>MISSIONE 19: RELAZIONI INTERNAZIONALI</t>
  </si>
  <si>
    <t>Programma 1: Relazioni internazionali e cooperative allo sviluppo</t>
  </si>
  <si>
    <t>MISSIONE 20:FONDI E ACCANTONAMENTI</t>
  </si>
  <si>
    <t>Programma 1: Fondi di Riserva</t>
  </si>
  <si>
    <t xml:space="preserve">Contributo di gestione </t>
  </si>
  <si>
    <t>Altri PA con fondi esterni</t>
  </si>
  <si>
    <t>Avanzo 2017 applicato</t>
  </si>
  <si>
    <t>PREVISIONE 2021</t>
  </si>
  <si>
    <t xml:space="preserve">Tipologia 105: Trasferimenti correnti dall'Unione Europea </t>
  </si>
  <si>
    <t>MISSIONE 11: SOCCORSO CIVILE</t>
  </si>
  <si>
    <t>Programma 1: Sistema di Protezione Civile</t>
  </si>
  <si>
    <t xml:space="preserve">Entrate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</si>
</sst>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[$€]\ * #,##0.00_-;\-[$€]\ * #,##0.00_-;_-[$€]\ * &quot;-&quot;??_-;_-@_-"/>
    <numFmt numFmtId="166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i/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4" fontId="0" fillId="0" borderId="0" xfId="0" applyNumberFormat="1"/>
    <xf numFmtId="43" fontId="0" fillId="0" borderId="0" xfId="0" applyNumberFormat="1"/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3" fillId="2" borderId="0" xfId="0" applyFont="1" applyFill="1" applyBorder="1"/>
    <xf numFmtId="0" fontId="6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wrapText="1"/>
    </xf>
    <xf numFmtId="43" fontId="7" fillId="0" borderId="0" xfId="1" applyFont="1"/>
    <xf numFmtId="43" fontId="6" fillId="0" borderId="0" xfId="1" applyFont="1"/>
    <xf numFmtId="0" fontId="0" fillId="0" borderId="0" xfId="0" applyAlignment="1">
      <alignment wrapText="1"/>
    </xf>
    <xf numFmtId="0" fontId="6" fillId="0" borderId="0" xfId="0" applyFont="1" applyAlignment="1">
      <alignment horizontal="justify" wrapText="1"/>
    </xf>
    <xf numFmtId="0" fontId="8" fillId="0" borderId="0" xfId="0" applyFont="1" applyAlignment="1">
      <alignment horizontal="justify" wrapText="1"/>
    </xf>
    <xf numFmtId="43" fontId="6" fillId="2" borderId="0" xfId="1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43" fontId="6" fillId="0" borderId="0" xfId="0" applyNumberFormat="1" applyFont="1"/>
    <xf numFmtId="43" fontId="4" fillId="0" borderId="0" xfId="1" applyFont="1" applyBorder="1" applyAlignment="1">
      <alignment horizontal="right" wrapText="1"/>
    </xf>
    <xf numFmtId="43" fontId="5" fillId="0" borderId="0" xfId="1" applyFont="1" applyBorder="1" applyAlignment="1">
      <alignment horizontal="right"/>
    </xf>
    <xf numFmtId="43" fontId="0" fillId="0" borderId="0" xfId="1" applyFont="1"/>
    <xf numFmtId="0" fontId="8" fillId="0" borderId="0" xfId="0" applyFont="1" applyAlignment="1">
      <alignment horizontal="left"/>
    </xf>
    <xf numFmtId="0" fontId="3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3" fontId="4" fillId="0" borderId="0" xfId="1" applyFont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166" fontId="0" fillId="0" borderId="0" xfId="0" applyNumberFormat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right" wrapText="1"/>
    </xf>
    <xf numFmtId="0" fontId="6" fillId="0" borderId="0" xfId="0" applyFont="1" applyFill="1" applyAlignment="1">
      <alignment vertical="center"/>
    </xf>
  </cellXfs>
  <cellStyles count="3">
    <cellStyle name="Euro" xfId="2"/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A2" sqref="A2:D6"/>
    </sheetView>
  </sheetViews>
  <sheetFormatPr defaultRowHeight="14.4" x14ac:dyDescent="0.3"/>
  <cols>
    <col min="1" max="1" width="28.6640625" customWidth="1"/>
    <col min="2" max="2" width="20.88671875" style="26" customWidth="1"/>
    <col min="3" max="3" width="16.33203125" customWidth="1"/>
    <col min="4" max="4" width="18.88671875" customWidth="1"/>
    <col min="7" max="7" width="13.77734375" style="30" customWidth="1"/>
  </cols>
  <sheetData>
    <row r="2" spans="1:4" x14ac:dyDescent="0.3">
      <c r="A2" s="8" t="s">
        <v>0</v>
      </c>
      <c r="B2" s="27">
        <v>2019</v>
      </c>
      <c r="C2" s="25">
        <v>2020</v>
      </c>
      <c r="D2" s="25">
        <v>2021</v>
      </c>
    </row>
    <row r="3" spans="1:4" x14ac:dyDescent="0.3">
      <c r="A3" s="4" t="s">
        <v>59</v>
      </c>
      <c r="B3" s="28">
        <v>11969400</v>
      </c>
      <c r="C3" s="21">
        <v>11370930</v>
      </c>
      <c r="D3" s="21">
        <v>11370930</v>
      </c>
    </row>
    <row r="4" spans="1:4" x14ac:dyDescent="0.3">
      <c r="A4" s="4" t="s">
        <v>1</v>
      </c>
      <c r="B4" s="28">
        <v>778700</v>
      </c>
      <c r="C4" s="21">
        <v>778700</v>
      </c>
      <c r="D4" s="21">
        <v>778700</v>
      </c>
    </row>
    <row r="5" spans="1:4" x14ac:dyDescent="0.3">
      <c r="A5" s="4" t="s">
        <v>47</v>
      </c>
      <c r="B5" s="28">
        <v>190000</v>
      </c>
      <c r="C5" s="21">
        <v>190000</v>
      </c>
      <c r="D5" s="21">
        <v>120000</v>
      </c>
    </row>
    <row r="6" spans="1:4" x14ac:dyDescent="0.3">
      <c r="A6" s="5" t="s">
        <v>4</v>
      </c>
      <c r="B6" s="29">
        <f>SUM(B3:B5)</f>
        <v>12938100</v>
      </c>
      <c r="C6" s="22">
        <f>SUM(C3:C5)</f>
        <v>12339630</v>
      </c>
      <c r="D6" s="22">
        <f>SUM(D3:D5)</f>
        <v>12269630</v>
      </c>
    </row>
    <row r="7" spans="1:4" x14ac:dyDescent="0.3">
      <c r="A7" s="6"/>
      <c r="B7" s="28"/>
      <c r="C7" s="21"/>
      <c r="D7" s="21"/>
    </row>
    <row r="8" spans="1:4" x14ac:dyDescent="0.3">
      <c r="A8" s="7"/>
      <c r="B8" s="29"/>
      <c r="C8" s="22"/>
      <c r="D8" s="22"/>
    </row>
  </sheetData>
  <pageMargins left="0.7" right="0.7" top="0.75" bottom="0.75" header="0.3" footer="0.3"/>
  <ignoredErrors>
    <ignoredError sqref="B6:D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topLeftCell="B1" workbookViewId="0">
      <selection activeCell="B2" sqref="B2"/>
    </sheetView>
  </sheetViews>
  <sheetFormatPr defaultRowHeight="14.4" x14ac:dyDescent="0.3"/>
  <cols>
    <col min="2" max="2" width="35" customWidth="1"/>
    <col min="3" max="3" width="16.33203125" customWidth="1"/>
    <col min="4" max="4" width="15.5546875" customWidth="1"/>
    <col min="5" max="5" width="16" customWidth="1"/>
    <col min="6" max="7" width="10.33203125" customWidth="1"/>
  </cols>
  <sheetData>
    <row r="1" spans="2:5" x14ac:dyDescent="0.3">
      <c r="B1" t="s">
        <v>66</v>
      </c>
    </row>
    <row r="2" spans="2:5" x14ac:dyDescent="0.3">
      <c r="B2" s="8" t="s">
        <v>0</v>
      </c>
      <c r="C2" s="27">
        <v>2019</v>
      </c>
      <c r="D2" s="25">
        <v>2020</v>
      </c>
      <c r="E2" s="25">
        <v>2021</v>
      </c>
    </row>
    <row r="3" spans="2:5" x14ac:dyDescent="0.3">
      <c r="B3" s="4" t="s">
        <v>61</v>
      </c>
      <c r="C3" s="28">
        <v>302551.2</v>
      </c>
      <c r="D3" s="33"/>
      <c r="E3" s="33"/>
    </row>
    <row r="4" spans="2:5" x14ac:dyDescent="0.3">
      <c r="B4" s="4" t="s">
        <v>59</v>
      </c>
      <c r="C4" s="28">
        <v>15469400</v>
      </c>
      <c r="D4" s="21">
        <v>14870930</v>
      </c>
      <c r="E4" s="21">
        <v>14870930</v>
      </c>
    </row>
    <row r="5" spans="2:5" x14ac:dyDescent="0.3">
      <c r="B5" s="4" t="s">
        <v>1</v>
      </c>
      <c r="C5" s="28">
        <v>1074700</v>
      </c>
      <c r="D5" s="21">
        <v>1074000</v>
      </c>
      <c r="E5" s="21">
        <v>1004700</v>
      </c>
    </row>
    <row r="6" spans="2:5" x14ac:dyDescent="0.3">
      <c r="B6" s="4" t="s">
        <v>2</v>
      </c>
      <c r="C6" s="28">
        <v>7044881.6900000004</v>
      </c>
      <c r="D6" s="21">
        <v>8408931.1999999993</v>
      </c>
      <c r="E6" s="21">
        <v>3703000</v>
      </c>
    </row>
    <row r="7" spans="2:5" x14ac:dyDescent="0.3">
      <c r="B7" s="4" t="s">
        <v>60</v>
      </c>
      <c r="C7" s="28">
        <v>2536520.5099999998</v>
      </c>
      <c r="D7" s="21">
        <v>443470.42</v>
      </c>
      <c r="E7" s="21">
        <v>253001.60000000001</v>
      </c>
    </row>
    <row r="8" spans="2:5" x14ac:dyDescent="0.3">
      <c r="B8" s="5" t="s">
        <v>4</v>
      </c>
      <c r="C8" s="29">
        <f>SUM(C3:C7)</f>
        <v>26428053.399999999</v>
      </c>
      <c r="D8" s="22">
        <f>SUM(D4:D7)</f>
        <v>24797331.620000001</v>
      </c>
      <c r="E8" s="22">
        <f>SUM(E4:E7)</f>
        <v>19831631.600000001</v>
      </c>
    </row>
    <row r="9" spans="2:5" x14ac:dyDescent="0.3">
      <c r="B9" s="31" t="s">
        <v>3</v>
      </c>
      <c r="C9" s="34">
        <v>6070000</v>
      </c>
      <c r="D9" s="35">
        <v>6070000</v>
      </c>
      <c r="E9" s="35">
        <v>6070000</v>
      </c>
    </row>
    <row r="10" spans="2:5" x14ac:dyDescent="0.3">
      <c r="B10" s="32" t="s">
        <v>5</v>
      </c>
      <c r="C10" s="29">
        <f>C8+C9</f>
        <v>32498053.399999999</v>
      </c>
      <c r="D10" s="29">
        <f>D8+D9</f>
        <v>30867331.620000001</v>
      </c>
      <c r="E10" s="29">
        <f>E8+E9</f>
        <v>25901631.600000001</v>
      </c>
    </row>
  </sheetData>
  <pageMargins left="0.7" right="0.7" top="0.75" bottom="0.75" header="0.3" footer="0.3"/>
  <pageSetup paperSize="9" orientation="portrait" r:id="rId1"/>
  <ignoredErrors>
    <ignoredError sqref="C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workbookViewId="0">
      <selection activeCell="B24" sqref="B24"/>
    </sheetView>
  </sheetViews>
  <sheetFormatPr defaultRowHeight="14.4" x14ac:dyDescent="0.3"/>
  <cols>
    <col min="2" max="2" width="73.6640625" customWidth="1"/>
    <col min="3" max="5" width="18.109375" customWidth="1"/>
  </cols>
  <sheetData>
    <row r="2" spans="2:5" ht="30.6" x14ac:dyDescent="0.3">
      <c r="B2" s="11" t="s">
        <v>18</v>
      </c>
      <c r="C2" s="12" t="s">
        <v>43</v>
      </c>
      <c r="D2" s="12" t="s">
        <v>48</v>
      </c>
      <c r="E2" s="12" t="s">
        <v>62</v>
      </c>
    </row>
    <row r="3" spans="2:5" ht="15.6" x14ac:dyDescent="0.3">
      <c r="B3" s="36" t="s">
        <v>61</v>
      </c>
      <c r="C3" s="14">
        <v>302551.2</v>
      </c>
      <c r="D3" s="19"/>
      <c r="E3" s="19"/>
    </row>
    <row r="4" spans="2:5" ht="15.6" customHeight="1" x14ac:dyDescent="0.3">
      <c r="B4" s="9" t="s">
        <v>6</v>
      </c>
      <c r="C4" s="14">
        <f>SUM(C5:C7)</f>
        <v>22478324.859999999</v>
      </c>
      <c r="D4" s="14">
        <f>SUM(D5:D7)</f>
        <v>20230171.450000003</v>
      </c>
      <c r="E4" s="14">
        <f>SUM(E5:E7)</f>
        <v>18534967.949999999</v>
      </c>
    </row>
    <row r="5" spans="2:5" ht="18" customHeight="1" x14ac:dyDescent="0.3">
      <c r="B5" s="24" t="s">
        <v>49</v>
      </c>
      <c r="C5" s="13">
        <v>22067042.539999999</v>
      </c>
      <c r="D5" s="13">
        <v>19944146.550000001</v>
      </c>
      <c r="E5" s="13">
        <v>18357411.870000001</v>
      </c>
    </row>
    <row r="6" spans="2:5" ht="15.6" x14ac:dyDescent="0.3">
      <c r="B6" s="10" t="s">
        <v>7</v>
      </c>
      <c r="C6" s="13">
        <v>337540.32</v>
      </c>
      <c r="D6" s="13">
        <v>229471.3</v>
      </c>
      <c r="E6" s="13">
        <v>91883.68</v>
      </c>
    </row>
    <row r="7" spans="2:5" ht="15.6" x14ac:dyDescent="0.3">
      <c r="B7" s="10" t="s">
        <v>63</v>
      </c>
      <c r="C7" s="13">
        <v>73742</v>
      </c>
      <c r="D7" s="13">
        <v>56553.599999999999</v>
      </c>
      <c r="E7" s="13">
        <v>85672.4</v>
      </c>
    </row>
    <row r="8" spans="2:5" ht="15.6" x14ac:dyDescent="0.3">
      <c r="B8" s="9" t="s">
        <v>8</v>
      </c>
      <c r="C8" s="14">
        <f>SUM(C9:C12)</f>
        <v>1074700</v>
      </c>
      <c r="D8" s="14">
        <f>SUM(D9:D12)</f>
        <v>1074700</v>
      </c>
      <c r="E8" s="14">
        <f>SUM(E9:E12)</f>
        <v>1004700</v>
      </c>
    </row>
    <row r="9" spans="2:5" ht="30.6" x14ac:dyDescent="0.3">
      <c r="B9" s="10" t="s">
        <v>9</v>
      </c>
      <c r="C9" s="13">
        <v>838700</v>
      </c>
      <c r="D9" s="13">
        <v>838700</v>
      </c>
      <c r="E9" s="13">
        <v>838700</v>
      </c>
    </row>
    <row r="10" spans="2:5" ht="30.6" x14ac:dyDescent="0.3">
      <c r="B10" s="10" t="s">
        <v>10</v>
      </c>
      <c r="C10" s="13">
        <v>5000</v>
      </c>
      <c r="D10" s="13">
        <v>5000</v>
      </c>
      <c r="E10" s="13">
        <v>5000</v>
      </c>
    </row>
    <row r="11" spans="2:5" ht="15.6" x14ac:dyDescent="0.3">
      <c r="B11" s="10" t="s">
        <v>11</v>
      </c>
      <c r="C11" s="13">
        <v>1000</v>
      </c>
      <c r="D11" s="13">
        <v>1000</v>
      </c>
      <c r="E11" s="13">
        <v>1000</v>
      </c>
    </row>
    <row r="12" spans="2:5" ht="15.6" x14ac:dyDescent="0.3">
      <c r="B12" s="10" t="s">
        <v>12</v>
      </c>
      <c r="C12" s="13">
        <v>230000</v>
      </c>
      <c r="D12" s="13">
        <v>230000</v>
      </c>
      <c r="E12" s="13">
        <v>160000</v>
      </c>
    </row>
    <row r="13" spans="2:5" ht="15.6" x14ac:dyDescent="0.3">
      <c r="B13" s="9" t="s">
        <v>13</v>
      </c>
      <c r="C13" s="14">
        <f>C14</f>
        <v>2572477.34</v>
      </c>
      <c r="D13" s="14">
        <f t="shared" ref="D13:E13" si="0">D14</f>
        <v>3493160.17</v>
      </c>
      <c r="E13" s="14">
        <f t="shared" si="0"/>
        <v>291963.65000000002</v>
      </c>
    </row>
    <row r="14" spans="2:5" ht="15.6" x14ac:dyDescent="0.3">
      <c r="B14" s="10" t="s">
        <v>14</v>
      </c>
      <c r="C14" s="13">
        <v>2572477.34</v>
      </c>
      <c r="D14" s="13">
        <v>3493160.17</v>
      </c>
      <c r="E14" s="13">
        <v>291963.65000000002</v>
      </c>
    </row>
    <row r="15" spans="2:5" ht="15.6" x14ac:dyDescent="0.3">
      <c r="B15" s="9" t="s">
        <v>15</v>
      </c>
      <c r="C15" s="14">
        <f>SUM(C16:C17)</f>
        <v>6070000</v>
      </c>
      <c r="D15" s="14">
        <f t="shared" ref="D15:E15" si="1">SUM(D16:D17)</f>
        <v>6070000</v>
      </c>
      <c r="E15" s="14">
        <f t="shared" si="1"/>
        <v>6070000</v>
      </c>
    </row>
    <row r="16" spans="2:5" ht="15.6" x14ac:dyDescent="0.3">
      <c r="B16" s="10" t="s">
        <v>16</v>
      </c>
      <c r="C16" s="13">
        <v>5590000</v>
      </c>
      <c r="D16" s="13">
        <v>5590000</v>
      </c>
      <c r="E16" s="13">
        <v>5590000</v>
      </c>
    </row>
    <row r="17" spans="2:5" ht="15.6" x14ac:dyDescent="0.3">
      <c r="B17" s="10" t="s">
        <v>17</v>
      </c>
      <c r="C17" s="13">
        <v>480000</v>
      </c>
      <c r="D17" s="13">
        <v>480000</v>
      </c>
      <c r="E17" s="13">
        <v>480000</v>
      </c>
    </row>
    <row r="18" spans="2:5" ht="9.75" customHeight="1" x14ac:dyDescent="0.3">
      <c r="C18" s="13"/>
      <c r="D18" s="13"/>
      <c r="E18" s="13"/>
    </row>
    <row r="19" spans="2:5" ht="15.6" x14ac:dyDescent="0.3">
      <c r="B19" s="9" t="s">
        <v>19</v>
      </c>
      <c r="C19" s="14">
        <f>C15+C13+C8+C4+C3</f>
        <v>32498053.399999999</v>
      </c>
      <c r="D19" s="14">
        <f t="shared" ref="D19:E19" si="2">D15+D13+D8+D4</f>
        <v>30868031.620000005</v>
      </c>
      <c r="E19" s="14">
        <f t="shared" si="2"/>
        <v>25901631.600000001</v>
      </c>
    </row>
    <row r="22" spans="2:5" x14ac:dyDescent="0.3">
      <c r="C22" s="23"/>
      <c r="D22" s="23"/>
      <c r="E22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0"/>
  <sheetViews>
    <sheetView tabSelected="1" workbookViewId="0">
      <selection activeCell="H27" sqref="H27"/>
    </sheetView>
  </sheetViews>
  <sheetFormatPr defaultRowHeight="14.4" x14ac:dyDescent="0.3"/>
  <cols>
    <col min="2" max="2" width="91.33203125" style="15" customWidth="1"/>
    <col min="3" max="3" width="10.33203125" style="15" customWidth="1"/>
    <col min="4" max="6" width="17.6640625" customWidth="1"/>
    <col min="7" max="7" width="11.109375" customWidth="1"/>
  </cols>
  <sheetData>
    <row r="2" spans="2:6" ht="15.6" x14ac:dyDescent="0.3">
      <c r="D2" s="19"/>
      <c r="E2" s="19"/>
      <c r="F2" s="19"/>
    </row>
    <row r="3" spans="2:6" ht="30.6" x14ac:dyDescent="0.3">
      <c r="B3" s="11" t="s">
        <v>18</v>
      </c>
      <c r="C3" s="11" t="s">
        <v>40</v>
      </c>
      <c r="D3" s="18" t="s">
        <v>43</v>
      </c>
      <c r="E3" s="18" t="s">
        <v>48</v>
      </c>
      <c r="F3" s="18" t="s">
        <v>62</v>
      </c>
    </row>
    <row r="4" spans="2:6" ht="15.6" x14ac:dyDescent="0.3">
      <c r="B4" s="16" t="s">
        <v>20</v>
      </c>
      <c r="C4" s="16"/>
      <c r="D4" s="14">
        <f>SUM(D5:D14)</f>
        <v>7072000</v>
      </c>
      <c r="E4" s="14">
        <f t="shared" ref="E4:F4" si="0">SUM(E5:E14)</f>
        <v>6309530</v>
      </c>
      <c r="F4" s="14">
        <f t="shared" si="0"/>
        <v>6014530</v>
      </c>
    </row>
    <row r="5" spans="2:6" ht="15.6" x14ac:dyDescent="0.3">
      <c r="B5" s="10" t="s">
        <v>21</v>
      </c>
      <c r="C5" s="17" t="s">
        <v>41</v>
      </c>
      <c r="D5" s="13">
        <v>306500</v>
      </c>
      <c r="E5" s="13">
        <v>306500</v>
      </c>
      <c r="F5" s="13">
        <v>306500</v>
      </c>
    </row>
    <row r="6" spans="2:6" ht="15.6" x14ac:dyDescent="0.3">
      <c r="B6" s="10" t="s">
        <v>22</v>
      </c>
      <c r="C6" s="17" t="s">
        <v>41</v>
      </c>
      <c r="D6" s="13">
        <v>5000</v>
      </c>
      <c r="E6" s="13">
        <v>5000</v>
      </c>
      <c r="F6" s="13">
        <v>5000</v>
      </c>
    </row>
    <row r="7" spans="2:6" ht="30.6" x14ac:dyDescent="0.3">
      <c r="B7" s="10" t="s">
        <v>23</v>
      </c>
      <c r="C7" s="17" t="s">
        <v>41</v>
      </c>
      <c r="D7" s="13">
        <v>1614020</v>
      </c>
      <c r="E7" s="13">
        <v>1240020</v>
      </c>
      <c r="F7" s="13">
        <v>1245092</v>
      </c>
    </row>
    <row r="8" spans="2:6" ht="15.6" x14ac:dyDescent="0.3">
      <c r="B8" s="10" t="s">
        <v>24</v>
      </c>
      <c r="C8" s="17" t="s">
        <v>41</v>
      </c>
      <c r="D8" s="13">
        <v>210000</v>
      </c>
      <c r="E8" s="13">
        <v>200000</v>
      </c>
      <c r="F8" s="13">
        <v>200000</v>
      </c>
    </row>
    <row r="9" spans="2:6" ht="15.6" x14ac:dyDescent="0.3">
      <c r="B9" s="10" t="s">
        <v>44</v>
      </c>
      <c r="C9" s="17" t="s">
        <v>41</v>
      </c>
      <c r="D9" s="13">
        <v>65000</v>
      </c>
      <c r="E9" s="13">
        <v>15000</v>
      </c>
      <c r="F9" s="13"/>
    </row>
    <row r="10" spans="2:6" ht="15.6" x14ac:dyDescent="0.3">
      <c r="B10" s="10" t="s">
        <v>44</v>
      </c>
      <c r="C10" s="17" t="s">
        <v>42</v>
      </c>
      <c r="D10" s="13">
        <v>588000</v>
      </c>
      <c r="E10" s="13">
        <v>500000</v>
      </c>
      <c r="F10" s="13">
        <v>300000</v>
      </c>
    </row>
    <row r="11" spans="2:6" ht="15.6" x14ac:dyDescent="0.3">
      <c r="B11" s="10" t="s">
        <v>25</v>
      </c>
      <c r="C11" s="17" t="s">
        <v>41</v>
      </c>
      <c r="D11" s="13">
        <v>390000</v>
      </c>
      <c r="E11" s="13">
        <v>390000</v>
      </c>
      <c r="F11" s="13">
        <v>390000</v>
      </c>
    </row>
    <row r="12" spans="2:6" ht="15.6" x14ac:dyDescent="0.3">
      <c r="B12" s="10" t="s">
        <v>26</v>
      </c>
      <c r="C12" s="17" t="s">
        <v>41</v>
      </c>
      <c r="D12" s="13">
        <v>3294480</v>
      </c>
      <c r="E12" s="13">
        <v>3254010</v>
      </c>
      <c r="F12" s="13">
        <v>3268938</v>
      </c>
    </row>
    <row r="13" spans="2:6" ht="15.6" x14ac:dyDescent="0.3">
      <c r="B13" s="10" t="s">
        <v>27</v>
      </c>
      <c r="C13" s="17" t="s">
        <v>41</v>
      </c>
      <c r="D13" s="13">
        <v>299000</v>
      </c>
      <c r="E13" s="13">
        <v>299000</v>
      </c>
      <c r="F13" s="13">
        <v>299000</v>
      </c>
    </row>
    <row r="14" spans="2:6" ht="15.6" x14ac:dyDescent="0.3">
      <c r="B14" s="10" t="s">
        <v>27</v>
      </c>
      <c r="C14" s="17" t="s">
        <v>42</v>
      </c>
      <c r="D14" s="13">
        <v>300000</v>
      </c>
      <c r="E14" s="13">
        <v>100000</v>
      </c>
      <c r="F14" s="13"/>
    </row>
    <row r="15" spans="2:6" ht="15.6" x14ac:dyDescent="0.3">
      <c r="B15" s="16" t="s">
        <v>50</v>
      </c>
      <c r="C15" s="17"/>
      <c r="D15" s="14">
        <f>D16</f>
        <v>260000</v>
      </c>
      <c r="E15" s="14">
        <f>E16</f>
        <v>110000</v>
      </c>
      <c r="F15" s="14">
        <f>F16</f>
        <v>60000</v>
      </c>
    </row>
    <row r="16" spans="2:6" ht="15.6" x14ac:dyDescent="0.3">
      <c r="B16" s="10" t="s">
        <v>51</v>
      </c>
      <c r="C16" s="17" t="s">
        <v>41</v>
      </c>
      <c r="D16" s="13">
        <v>260000</v>
      </c>
      <c r="E16" s="13">
        <v>110000</v>
      </c>
      <c r="F16" s="13">
        <v>60000</v>
      </c>
    </row>
    <row r="17" spans="2:7" ht="15.6" x14ac:dyDescent="0.3">
      <c r="B17" s="16" t="s">
        <v>52</v>
      </c>
      <c r="C17" s="17"/>
      <c r="D17" s="14">
        <f>D18+D19</f>
        <v>91000</v>
      </c>
      <c r="E17" s="14">
        <f t="shared" ref="E17:F17" si="1">E18+E19</f>
        <v>71000</v>
      </c>
      <c r="F17" s="14">
        <f t="shared" si="1"/>
        <v>71000</v>
      </c>
    </row>
    <row r="18" spans="2:7" ht="15.6" x14ac:dyDescent="0.3">
      <c r="B18" s="10" t="s">
        <v>53</v>
      </c>
      <c r="C18" s="17" t="s">
        <v>41</v>
      </c>
      <c r="D18" s="13">
        <v>70000</v>
      </c>
      <c r="E18" s="13">
        <v>50000</v>
      </c>
      <c r="F18" s="13">
        <v>50000</v>
      </c>
    </row>
    <row r="19" spans="2:7" ht="15.6" x14ac:dyDescent="0.3">
      <c r="B19" s="10" t="s">
        <v>53</v>
      </c>
      <c r="C19" s="17" t="s">
        <v>42</v>
      </c>
      <c r="D19" s="13">
        <v>21000</v>
      </c>
      <c r="E19" s="13">
        <v>21000</v>
      </c>
      <c r="F19" s="13">
        <v>21000</v>
      </c>
    </row>
    <row r="20" spans="2:7" ht="15.6" x14ac:dyDescent="0.3">
      <c r="B20" s="9" t="s">
        <v>28</v>
      </c>
      <c r="C20" s="16"/>
      <c r="D20" s="14">
        <f>SUM(D21:D29)</f>
        <v>11496839.709999999</v>
      </c>
      <c r="E20" s="14">
        <f>SUM(E21:E28)</f>
        <v>11388372.42</v>
      </c>
      <c r="F20" s="14">
        <f>SUM(F21:F28)</f>
        <v>7577101.5999999996</v>
      </c>
      <c r="G20" s="1"/>
    </row>
    <row r="21" spans="2:7" ht="15.6" x14ac:dyDescent="0.3">
      <c r="B21" s="10" t="s">
        <v>29</v>
      </c>
      <c r="C21" s="17" t="s">
        <v>41</v>
      </c>
      <c r="D21" s="13">
        <v>381600</v>
      </c>
      <c r="E21" s="13">
        <v>316800</v>
      </c>
      <c r="F21" s="13">
        <v>336800</v>
      </c>
    </row>
    <row r="22" spans="2:7" ht="15.6" x14ac:dyDescent="0.3">
      <c r="B22" s="10" t="s">
        <v>29</v>
      </c>
      <c r="C22" s="17" t="s">
        <v>42</v>
      </c>
      <c r="D22" s="13">
        <v>1025000</v>
      </c>
      <c r="E22" s="13">
        <v>2500000</v>
      </c>
      <c r="F22" s="13">
        <v>0</v>
      </c>
    </row>
    <row r="23" spans="2:7" ht="15.6" x14ac:dyDescent="0.3">
      <c r="B23" s="10" t="s">
        <v>30</v>
      </c>
      <c r="C23" s="17" t="s">
        <v>41</v>
      </c>
      <c r="D23" s="13">
        <v>1144970.26</v>
      </c>
      <c r="E23" s="13">
        <v>728771.3</v>
      </c>
      <c r="F23" s="13">
        <v>591183.68000000005</v>
      </c>
    </row>
    <row r="24" spans="2:7" ht="15.6" x14ac:dyDescent="0.3">
      <c r="B24" s="10" t="s">
        <v>30</v>
      </c>
      <c r="C24" s="17" t="s">
        <v>42</v>
      </c>
      <c r="D24" s="13">
        <v>20963.650000000001</v>
      </c>
      <c r="E24" s="13">
        <v>20963.650000000001</v>
      </c>
      <c r="F24" s="13">
        <v>20963.650000000001</v>
      </c>
    </row>
    <row r="25" spans="2:7" ht="30.6" x14ac:dyDescent="0.3">
      <c r="B25" s="10" t="s">
        <v>31</v>
      </c>
      <c r="C25" s="17" t="s">
        <v>41</v>
      </c>
      <c r="D25" s="13">
        <v>7895054.5999999996</v>
      </c>
      <c r="E25" s="13">
        <v>7223137.4699999997</v>
      </c>
      <c r="F25" s="13">
        <v>6070954.2699999996</v>
      </c>
      <c r="G25" s="2"/>
    </row>
    <row r="26" spans="2:7" ht="30.6" x14ac:dyDescent="0.3">
      <c r="B26" s="10" t="s">
        <v>31</v>
      </c>
      <c r="C26" s="17" t="s">
        <v>42</v>
      </c>
      <c r="D26" s="13">
        <v>613551.19999999995</v>
      </c>
      <c r="E26" s="13">
        <v>291500</v>
      </c>
      <c r="F26" s="13">
        <v>250000</v>
      </c>
      <c r="G26" s="2"/>
    </row>
    <row r="27" spans="2:7" ht="15.6" x14ac:dyDescent="0.3">
      <c r="B27" s="10" t="s">
        <v>32</v>
      </c>
      <c r="C27" s="17" t="s">
        <v>41</v>
      </c>
      <c r="D27" s="13">
        <v>150000</v>
      </c>
      <c r="E27" s="13">
        <v>150000</v>
      </c>
      <c r="F27" s="13">
        <v>150000</v>
      </c>
    </row>
    <row r="28" spans="2:7" ht="15.6" x14ac:dyDescent="0.3">
      <c r="B28" s="10" t="s">
        <v>33</v>
      </c>
      <c r="C28" s="17" t="s">
        <v>41</v>
      </c>
      <c r="D28" s="13">
        <v>265700</v>
      </c>
      <c r="E28" s="13">
        <v>157200</v>
      </c>
      <c r="F28" s="13">
        <v>157200</v>
      </c>
    </row>
    <row r="29" spans="2:7" ht="15.6" x14ac:dyDescent="0.3">
      <c r="B29" s="10" t="s">
        <v>54</v>
      </c>
      <c r="C29" s="17" t="s">
        <v>41</v>
      </c>
      <c r="D29" s="13"/>
      <c r="E29" s="13"/>
      <c r="F29" s="13"/>
    </row>
    <row r="30" spans="2:7" ht="15.6" x14ac:dyDescent="0.3">
      <c r="B30" s="9" t="s">
        <v>64</v>
      </c>
      <c r="C30" s="17"/>
      <c r="D30" s="14">
        <f>D31</f>
        <v>25000</v>
      </c>
      <c r="E30" s="13"/>
      <c r="F30" s="13"/>
    </row>
    <row r="31" spans="2:7" ht="15.6" x14ac:dyDescent="0.3">
      <c r="B31" s="10" t="s">
        <v>65</v>
      </c>
      <c r="C31" s="17" t="s">
        <v>41</v>
      </c>
      <c r="D31" s="13">
        <v>25000</v>
      </c>
      <c r="E31" s="13"/>
      <c r="F31" s="13"/>
    </row>
    <row r="32" spans="2:7" ht="15.6" x14ac:dyDescent="0.3">
      <c r="B32" s="9" t="s">
        <v>34</v>
      </c>
      <c r="C32" s="16"/>
      <c r="D32" s="14">
        <f>SUM(D33:D33)</f>
        <v>6740700</v>
      </c>
      <c r="E32" s="14">
        <f>SUM(E33:E33)</f>
        <v>6471432.6799999997</v>
      </c>
      <c r="F32" s="14">
        <f>SUM(F33:F33)</f>
        <v>6021000</v>
      </c>
    </row>
    <row r="33" spans="2:6" ht="15.6" x14ac:dyDescent="0.3">
      <c r="B33" s="10" t="s">
        <v>35</v>
      </c>
      <c r="C33" s="17" t="s">
        <v>41</v>
      </c>
      <c r="D33" s="13">
        <v>6740700</v>
      </c>
      <c r="E33" s="13">
        <v>6471432.6799999997</v>
      </c>
      <c r="F33" s="13">
        <v>6021000</v>
      </c>
    </row>
    <row r="34" spans="2:6" ht="30.6" x14ac:dyDescent="0.3">
      <c r="B34" s="9" t="s">
        <v>45</v>
      </c>
      <c r="C34" s="16"/>
      <c r="D34" s="14">
        <f>D35+D36</f>
        <v>258000</v>
      </c>
      <c r="E34" s="14">
        <f>E35+E36</f>
        <v>250000</v>
      </c>
      <c r="F34" s="14">
        <f t="shared" ref="F34" si="2">SUM(F35)</f>
        <v>0</v>
      </c>
    </row>
    <row r="35" spans="2:6" ht="15.6" x14ac:dyDescent="0.3">
      <c r="B35" s="10" t="s">
        <v>46</v>
      </c>
      <c r="C35" s="17" t="s">
        <v>41</v>
      </c>
      <c r="D35" s="13">
        <v>8000</v>
      </c>
      <c r="E35" s="13"/>
      <c r="F35" s="13">
        <v>0</v>
      </c>
    </row>
    <row r="36" spans="2:6" ht="15.6" x14ac:dyDescent="0.3">
      <c r="B36" s="10" t="s">
        <v>46</v>
      </c>
      <c r="C36" s="17" t="s">
        <v>42</v>
      </c>
      <c r="D36" s="13">
        <v>250000</v>
      </c>
      <c r="E36" s="13">
        <v>250000</v>
      </c>
      <c r="F36" s="13"/>
    </row>
    <row r="37" spans="2:6" ht="15.6" x14ac:dyDescent="0.3">
      <c r="B37" s="9" t="s">
        <v>55</v>
      </c>
      <c r="C37" s="17"/>
      <c r="D37" s="14">
        <f>D38+D39</f>
        <v>396513.69</v>
      </c>
      <c r="E37" s="14">
        <f>E38+E39</f>
        <v>109696.52</v>
      </c>
      <c r="F37" s="13"/>
    </row>
    <row r="38" spans="2:6" ht="15.6" x14ac:dyDescent="0.3">
      <c r="B38" s="10" t="s">
        <v>56</v>
      </c>
      <c r="C38" s="17" t="s">
        <v>41</v>
      </c>
      <c r="D38" s="13">
        <v>40000</v>
      </c>
      <c r="E38" s="13"/>
      <c r="F38" s="13"/>
    </row>
    <row r="39" spans="2:6" ht="15.6" x14ac:dyDescent="0.3">
      <c r="B39" s="10" t="s">
        <v>56</v>
      </c>
      <c r="C39" s="17" t="s">
        <v>42</v>
      </c>
      <c r="D39" s="13">
        <v>356513.69</v>
      </c>
      <c r="E39" s="13">
        <v>109696.52</v>
      </c>
      <c r="F39" s="13"/>
    </row>
    <row r="40" spans="2:6" ht="15.6" x14ac:dyDescent="0.3">
      <c r="B40" s="9" t="s">
        <v>57</v>
      </c>
      <c r="C40" s="17"/>
      <c r="D40" s="14">
        <f>D41</f>
        <v>50000</v>
      </c>
      <c r="E40" s="14">
        <f t="shared" ref="E40:F40" si="3">E41</f>
        <v>50000</v>
      </c>
      <c r="F40" s="14">
        <f t="shared" si="3"/>
        <v>50000</v>
      </c>
    </row>
    <row r="41" spans="2:6" ht="15.6" x14ac:dyDescent="0.3">
      <c r="B41" s="10" t="s">
        <v>58</v>
      </c>
      <c r="C41" s="17"/>
      <c r="D41" s="13">
        <v>50000</v>
      </c>
      <c r="E41" s="13">
        <v>50000</v>
      </c>
      <c r="F41" s="13">
        <v>50000</v>
      </c>
    </row>
    <row r="42" spans="2:6" ht="15.6" x14ac:dyDescent="0.3">
      <c r="B42" s="9" t="s">
        <v>36</v>
      </c>
      <c r="C42" s="16"/>
      <c r="D42" s="14">
        <f>SUM(D43)</f>
        <v>38000</v>
      </c>
      <c r="E42" s="14">
        <f t="shared" ref="E42:F42" si="4">SUM(E43)</f>
        <v>38000</v>
      </c>
      <c r="F42" s="14">
        <f t="shared" si="4"/>
        <v>38000</v>
      </c>
    </row>
    <row r="43" spans="2:6" ht="15.6" x14ac:dyDescent="0.3">
      <c r="B43" s="10" t="s">
        <v>37</v>
      </c>
      <c r="C43" s="17" t="s">
        <v>41</v>
      </c>
      <c r="D43" s="13">
        <v>38000</v>
      </c>
      <c r="E43" s="13">
        <v>38000</v>
      </c>
      <c r="F43" s="13">
        <v>38000</v>
      </c>
    </row>
    <row r="44" spans="2:6" ht="15.6" x14ac:dyDescent="0.3">
      <c r="B44" s="9" t="s">
        <v>38</v>
      </c>
      <c r="C44" s="16"/>
      <c r="D44" s="14">
        <f>SUM(D45)</f>
        <v>6070000</v>
      </c>
      <c r="E44" s="14">
        <f t="shared" ref="E44:F44" si="5">SUM(E45)</f>
        <v>6070000</v>
      </c>
      <c r="F44" s="14">
        <f t="shared" si="5"/>
        <v>6070000</v>
      </c>
    </row>
    <row r="45" spans="2:6" ht="15.6" x14ac:dyDescent="0.3">
      <c r="B45" s="10" t="s">
        <v>39</v>
      </c>
      <c r="C45" s="17" t="s">
        <v>41</v>
      </c>
      <c r="D45" s="13">
        <v>6070000</v>
      </c>
      <c r="E45" s="13">
        <v>6070000</v>
      </c>
      <c r="F45" s="13">
        <v>6070000</v>
      </c>
    </row>
    <row r="47" spans="2:6" ht="15.6" x14ac:dyDescent="0.3">
      <c r="B47" s="9" t="s">
        <v>19</v>
      </c>
      <c r="C47" s="9"/>
      <c r="D47" s="20">
        <f>D44+D42+D40+D37+D34+D32+D30+D20+D17+D15+D4</f>
        <v>32498053.399999999</v>
      </c>
      <c r="E47" s="20">
        <f t="shared" ref="E47:F47" si="6">E44+E42+E40+E37+E34+E32+E30+E20+E17+E15+E4</f>
        <v>30868031.619999997</v>
      </c>
      <c r="F47" s="20">
        <f t="shared" si="6"/>
        <v>25901631.600000001</v>
      </c>
    </row>
    <row r="49" spans="4:6" x14ac:dyDescent="0.3">
      <c r="F49" s="3"/>
    </row>
    <row r="50" spans="4:6" x14ac:dyDescent="0.3">
      <c r="D5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contributo</vt:lpstr>
      <vt:lpstr>Tabella 3 (2)</vt:lpstr>
      <vt:lpstr>Tabella 7 ENTRATE</vt:lpstr>
      <vt:lpstr>Tabella 8 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alessandro.meinardi</dc:creator>
  <cp:lastModifiedBy>Chiesa Nicoletta</cp:lastModifiedBy>
  <cp:lastPrinted>2017-11-17T12:13:49Z</cp:lastPrinted>
  <dcterms:created xsi:type="dcterms:W3CDTF">2015-10-22T15:50:05Z</dcterms:created>
  <dcterms:modified xsi:type="dcterms:W3CDTF">2019-03-18T09:07:12Z</dcterms:modified>
</cp:coreProperties>
</file>