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tta.chiesa\Desktop\"/>
    </mc:Choice>
  </mc:AlternateContent>
  <xr:revisionPtr revIDLastSave="0" documentId="13_ncr:1_{7F17020E-86E0-437E-B2B0-FAA7B24D47A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TIPOLOGIA ENTRATE" sheetId="22" r:id="rId1"/>
    <sheet name="TIPOLOGIA SPESE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1" i="23" l="1"/>
  <c r="D32" i="23" l="1"/>
  <c r="E32" i="23"/>
  <c r="C32" i="23"/>
  <c r="D30" i="23"/>
  <c r="C30" i="23"/>
  <c r="E27" i="23"/>
  <c r="D27" i="23"/>
  <c r="C27" i="23"/>
  <c r="D17" i="23"/>
  <c r="E17" i="23"/>
  <c r="C17" i="23"/>
  <c r="E15" i="23"/>
  <c r="D15" i="23"/>
  <c r="C15" i="23"/>
  <c r="C25" i="23" l="1"/>
  <c r="E13" i="23"/>
  <c r="D13" i="23"/>
  <c r="E3" i="22" l="1"/>
  <c r="D3" i="22"/>
  <c r="C3" i="22"/>
  <c r="C18" i="22" s="1"/>
  <c r="E38" i="23" l="1"/>
  <c r="D38" i="23"/>
  <c r="C38" i="23"/>
  <c r="E36" i="23"/>
  <c r="D36" i="23"/>
  <c r="C36" i="23"/>
  <c r="E34" i="23"/>
  <c r="D34" i="23"/>
  <c r="C34" i="23"/>
  <c r="E30" i="23"/>
  <c r="E19" i="23"/>
  <c r="D19" i="23"/>
  <c r="C19" i="23"/>
  <c r="C13" i="23"/>
  <c r="E4" i="23"/>
  <c r="D4" i="23"/>
  <c r="C4" i="23"/>
  <c r="E14" i="22"/>
  <c r="D14" i="22"/>
  <c r="C14" i="22"/>
  <c r="E12" i="22"/>
  <c r="D12" i="22"/>
  <c r="C12" i="22"/>
  <c r="E7" i="22"/>
  <c r="D7" i="22"/>
  <c r="C7" i="22"/>
  <c r="E41" i="23" l="1"/>
  <c r="D41" i="23"/>
  <c r="E18" i="22"/>
  <c r="D18" i="22"/>
</calcChain>
</file>

<file path=xl/sharedStrings.xml><?xml version="1.0" encoding="utf-8"?>
<sst xmlns="http://schemas.openxmlformats.org/spreadsheetml/2006/main" count="57" uniqueCount="55">
  <si>
    <t>TITOLO 2: TRASFERIMENTI CORRENTI</t>
  </si>
  <si>
    <t>Tipologia 103: Trasferimenti correnti da Imprese</t>
  </si>
  <si>
    <t>TITOLO 3: 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</si>
  <si>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</si>
  <si>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</si>
  <si>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</si>
  <si>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500: Rimborsi e altre entrate correnti</t>
  </si>
  <si>
    <t>TITOLO 4: ENTRATE IN CONTO CAPITALE</t>
  </si>
  <si>
    <t>Tipologia 300: Altri trasferimenti in conto capitale</t>
  </si>
  <si>
    <t>TITOLO 9: ENTRATE PER CONTO TERZI E PARTITE DI GIRO</t>
  </si>
  <si>
    <t>Tipologia 100: Entrate per partite di giro</t>
  </si>
  <si>
    <t>Tipologia 200: Entrate per conto terzi</t>
  </si>
  <si>
    <t>DENOMINAZIONE VOCE</t>
  </si>
  <si>
    <t>TOTALE</t>
  </si>
  <si>
    <t>MISSIONE 1: SERVIZI ISTITUZIONALI, GENERALI E DI GESTIONE</t>
  </si>
  <si>
    <t>Programma 1: Organi istituzionali</t>
  </si>
  <si>
    <t>Programma 2: Segreteria generale</t>
  </si>
  <si>
    <t>Programma 3: Gestione economica, finanziaria, programmazione, provveditorato</t>
  </si>
  <si>
    <t>Programma 4: Gestione delle entrate tributarie e servizi fiscali</t>
  </si>
  <si>
    <t>Programma 8: Statistica e Sistemi informativi</t>
  </si>
  <si>
    <t>Programma 10: Risorse umane</t>
  </si>
  <si>
    <t>Programma 11: Altri servizi generali</t>
  </si>
  <si>
    <t>MISSIONE 9: SVILUPPO SOSTENIBILE E TUTELA DEL TERRITORIO E DELL’AMBIENTE</t>
  </si>
  <si>
    <t>Programma 1: Difesa del suolo</t>
  </si>
  <si>
    <t>Programma 2: Tutela, valorizzazione e recupero ambientale</t>
  </si>
  <si>
    <t>Programma 5: Aree protette, parchi naturali, protezione naturalistica e forestazione</t>
  </si>
  <si>
    <t>Programma 6: Tutela e valorizzazione delle risorse idriche</t>
  </si>
  <si>
    <t>Programma 7: Sviluppo sostenibile territorio montano piccoli comuni</t>
  </si>
  <si>
    <t>MISSIONE 16: AGRICOLTURA, POLITICHE AGROALIMENTARI E PESCA</t>
  </si>
  <si>
    <t>Programma 1: Sviluppo del sistema agricolo e del sistema agroalimentare</t>
  </si>
  <si>
    <t>MISSIONE 50: DEBITO PUBBLICO</t>
  </si>
  <si>
    <t>Programma 2: Quota capitale ammortamento mutui e prestiti obbligazionari</t>
  </si>
  <si>
    <t>MISSIONE 99: SERVIZI PER CONTO TERZI</t>
  </si>
  <si>
    <t>Programma 1: Servizi per conto terzi e partite di giro</t>
  </si>
  <si>
    <t>Programma 5: Gestione dei beni demaniali e patrimoniali</t>
  </si>
  <si>
    <t>MISSIONE 18: RELAZIONE FINANZIARIA CON LE ALTRE AUTONOMIE FINANZIARIE E LOCALI</t>
  </si>
  <si>
    <t xml:space="preserve">Programma 1: Relazione finanziaria con le altre autonomie finanziarie e locali </t>
  </si>
  <si>
    <t>PREVISIONE 2020</t>
  </si>
  <si>
    <t>Tipologia 101: Trasferimenti correnti da Amministrazioni pubbliche</t>
  </si>
  <si>
    <t>MISSIONE 5: TUTELA E VALORIZZAZIONE DELLE ATTIVITA' CULTURALI</t>
  </si>
  <si>
    <t>Programma 1: Valorizzazione beni di ineresse storico</t>
  </si>
  <si>
    <t>MISSIONE 6: POLITICHE GIOVANILI SPORT E TEMPO LIBERO</t>
  </si>
  <si>
    <t>Programma 1: Sport e tempo libero</t>
  </si>
  <si>
    <t>MISSIONE 19: RELAZIONI INTERNAZIONALI</t>
  </si>
  <si>
    <t>Programma 1: Relazioni internazionali e cooperative allo sviluppo</t>
  </si>
  <si>
    <t>MISSIONE 20:FONDI E ACCANTONAMENTI</t>
  </si>
  <si>
    <t>PREVISIONE 2021</t>
  </si>
  <si>
    <t xml:space="preserve">Tipologia 105: Trasferimenti correnti dall'Unione Europea </t>
  </si>
  <si>
    <t>MISSIONE 11: SOCCORSO CIVILE</t>
  </si>
  <si>
    <t>Programma 1: Sistema di Protezione Civile</t>
  </si>
  <si>
    <t>PREVISIONE 2022</t>
  </si>
  <si>
    <t>MISSIONE 7: TURISMO</t>
  </si>
  <si>
    <t>Programma 1: Sviluppo e valorizzazione del Turismo</t>
  </si>
  <si>
    <t>Programma 3: Polotica regionale unitaria perr l'agricoltura</t>
  </si>
  <si>
    <t>Programma : Fondi di Accantonamenti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</si>
</sst>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[$€]\ * #,##0.00_-;\-[$€]\ * #,##0.00_-;_-[$€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i/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4" fontId="0" fillId="0" borderId="0" xfId="0" applyNumberFormat="1"/>
    <xf numFmtId="43" fontId="0" fillId="0" borderId="0" xfId="0" applyNumberFormat="1"/>
    <xf numFmtId="0" fontId="3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wrapText="1"/>
    </xf>
    <xf numFmtId="43" fontId="4" fillId="0" borderId="0" xfId="1" applyFont="1"/>
    <xf numFmtId="43" fontId="3" fillId="0" borderId="0" xfId="1" applyFont="1"/>
    <xf numFmtId="0" fontId="0" fillId="0" borderId="0" xfId="0" applyAlignment="1">
      <alignment wrapText="1"/>
    </xf>
    <xf numFmtId="0" fontId="3" fillId="0" borderId="0" xfId="0" applyFont="1" applyAlignment="1">
      <alignment horizontal="justify" wrapText="1"/>
    </xf>
    <xf numFmtId="43" fontId="3" fillId="2" borderId="0" xfId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3" fontId="3" fillId="0" borderId="0" xfId="0" applyNumberFormat="1" applyFont="1"/>
    <xf numFmtId="43" fontId="0" fillId="0" borderId="0" xfId="1" applyFont="1"/>
    <xf numFmtId="0" fontId="5" fillId="0" borderId="0" xfId="0" applyFont="1" applyAlignment="1">
      <alignment horizontal="left"/>
    </xf>
  </cellXfs>
  <cellStyles count="3">
    <cellStyle name="Euro" xfId="2" xr:uid="{00000000-0005-0000-0000-000000000000}"/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E21"/>
  <sheetViews>
    <sheetView workbookViewId="0">
      <selection activeCell="J9" sqref="J9"/>
    </sheetView>
  </sheetViews>
  <sheetFormatPr defaultRowHeight="15" x14ac:dyDescent="0.25"/>
  <cols>
    <col min="2" max="2" width="73.7109375" customWidth="1"/>
    <col min="3" max="5" width="18.140625" customWidth="1"/>
  </cols>
  <sheetData>
    <row r="2" spans="2:5" ht="15.75" x14ac:dyDescent="0.25">
      <c r="B2" s="6" t="s">
        <v>12</v>
      </c>
      <c r="C2" s="7">
        <v>2020</v>
      </c>
      <c r="D2" s="7">
        <v>2021</v>
      </c>
      <c r="E2" s="7">
        <v>2022</v>
      </c>
    </row>
    <row r="3" spans="2:5" ht="15.6" customHeight="1" x14ac:dyDescent="0.25">
      <c r="B3" s="4" t="s">
        <v>0</v>
      </c>
      <c r="C3" s="9">
        <f>SUM(C4:C6)</f>
        <v>27008014.150000002</v>
      </c>
      <c r="D3" s="9">
        <f>SUM(D4:D6)</f>
        <v>25818601.02</v>
      </c>
      <c r="E3" s="9">
        <f>SUM(E4:E6)</f>
        <v>18992848.950000003</v>
      </c>
    </row>
    <row r="4" spans="2:5" ht="18" customHeight="1" x14ac:dyDescent="0.3">
      <c r="B4" s="16" t="s">
        <v>38</v>
      </c>
      <c r="C4" s="8">
        <v>26708848.359999999</v>
      </c>
      <c r="D4" s="8">
        <v>25641044.940000001</v>
      </c>
      <c r="E4" s="8">
        <v>18978742.510000002</v>
      </c>
    </row>
    <row r="5" spans="2:5" ht="17.25" x14ac:dyDescent="0.3">
      <c r="B5" s="5" t="s">
        <v>1</v>
      </c>
      <c r="C5" s="8">
        <v>242612.19</v>
      </c>
      <c r="D5" s="8">
        <v>91883.68</v>
      </c>
      <c r="E5" s="8">
        <v>2057.14</v>
      </c>
    </row>
    <row r="6" spans="2:5" ht="17.25" x14ac:dyDescent="0.3">
      <c r="B6" s="5" t="s">
        <v>47</v>
      </c>
      <c r="C6" s="8">
        <v>56553.599999999999</v>
      </c>
      <c r="D6" s="8">
        <v>85672.4</v>
      </c>
      <c r="E6" s="8">
        <v>12049.3</v>
      </c>
    </row>
    <row r="7" spans="2:5" ht="15.75" x14ac:dyDescent="0.25">
      <c r="B7" s="4" t="s">
        <v>2</v>
      </c>
      <c r="C7" s="9">
        <f>SUM(C8:C11)</f>
        <v>1108000</v>
      </c>
      <c r="D7" s="9">
        <f>SUM(D8:D11)</f>
        <v>1108000</v>
      </c>
      <c r="E7" s="9">
        <f>SUM(E8:E11)</f>
        <v>1108000</v>
      </c>
    </row>
    <row r="8" spans="2:5" ht="31.5" x14ac:dyDescent="0.3">
      <c r="B8" s="5" t="s">
        <v>3</v>
      </c>
      <c r="C8" s="8">
        <v>862000</v>
      </c>
      <c r="D8" s="8">
        <v>862000</v>
      </c>
      <c r="E8" s="8">
        <v>862000</v>
      </c>
    </row>
    <row r="9" spans="2:5" ht="31.5" x14ac:dyDescent="0.3">
      <c r="B9" s="5" t="s">
        <v>4</v>
      </c>
      <c r="C9" s="8">
        <v>5000</v>
      </c>
      <c r="D9" s="8">
        <v>5000</v>
      </c>
      <c r="E9" s="8">
        <v>5000</v>
      </c>
    </row>
    <row r="10" spans="2:5" ht="17.25" x14ac:dyDescent="0.3">
      <c r="B10" s="5" t="s">
        <v>5</v>
      </c>
      <c r="C10" s="8">
        <v>1000</v>
      </c>
      <c r="D10" s="8">
        <v>1000</v>
      </c>
      <c r="E10" s="8">
        <v>1000</v>
      </c>
    </row>
    <row r="11" spans="2:5" ht="17.25" x14ac:dyDescent="0.3">
      <c r="B11" s="5" t="s">
        <v>6</v>
      </c>
      <c r="C11" s="8">
        <v>240000</v>
      </c>
      <c r="D11" s="8">
        <v>240000</v>
      </c>
      <c r="E11" s="8">
        <v>240000</v>
      </c>
    </row>
    <row r="12" spans="2:5" ht="15.75" x14ac:dyDescent="0.25">
      <c r="B12" s="4" t="s">
        <v>7</v>
      </c>
      <c r="C12" s="9">
        <f>C13</f>
        <v>6726582.1900000004</v>
      </c>
      <c r="D12" s="9">
        <f t="shared" ref="D12:E12" si="0">D13</f>
        <v>3894927.61</v>
      </c>
      <c r="E12" s="9">
        <f t="shared" si="0"/>
        <v>2438166</v>
      </c>
    </row>
    <row r="13" spans="2:5" ht="17.25" x14ac:dyDescent="0.3">
      <c r="B13" s="5" t="s">
        <v>8</v>
      </c>
      <c r="C13" s="8">
        <v>6726582.1900000004</v>
      </c>
      <c r="D13" s="8">
        <v>3894927.61</v>
      </c>
      <c r="E13" s="8">
        <v>2438166</v>
      </c>
    </row>
    <row r="14" spans="2:5" ht="15.75" x14ac:dyDescent="0.25">
      <c r="B14" s="4" t="s">
        <v>9</v>
      </c>
      <c r="C14" s="9">
        <f>SUM(C15:C16)</f>
        <v>5810000</v>
      </c>
      <c r="D14" s="9">
        <f t="shared" ref="D14:E14" si="1">SUM(D15:D16)</f>
        <v>5810000</v>
      </c>
      <c r="E14" s="9">
        <f t="shared" si="1"/>
        <v>5810000</v>
      </c>
    </row>
    <row r="15" spans="2:5" ht="17.25" x14ac:dyDescent="0.3">
      <c r="B15" s="5" t="s">
        <v>10</v>
      </c>
      <c r="C15" s="8">
        <v>5290000</v>
      </c>
      <c r="D15" s="8">
        <v>5290000</v>
      </c>
      <c r="E15" s="8">
        <v>5290000</v>
      </c>
    </row>
    <row r="16" spans="2:5" ht="17.25" x14ac:dyDescent="0.3">
      <c r="B16" s="5" t="s">
        <v>11</v>
      </c>
      <c r="C16" s="8">
        <v>520000</v>
      </c>
      <c r="D16" s="8">
        <v>520000</v>
      </c>
      <c r="E16" s="8">
        <v>520000</v>
      </c>
    </row>
    <row r="17" spans="2:5" ht="9.75" customHeight="1" x14ac:dyDescent="0.3">
      <c r="C17" s="8"/>
      <c r="D17" s="8"/>
      <c r="E17" s="8"/>
    </row>
    <row r="18" spans="2:5" ht="15.75" x14ac:dyDescent="0.25">
      <c r="B18" s="4" t="s">
        <v>13</v>
      </c>
      <c r="C18" s="9">
        <f>C3+C7+C12+C14</f>
        <v>40652596.340000004</v>
      </c>
      <c r="D18" s="9">
        <f t="shared" ref="D18:E18" si="2">D14+D12+D7+D3</f>
        <v>36631528.629999995</v>
      </c>
      <c r="E18" s="9">
        <f t="shared" si="2"/>
        <v>28349014.950000003</v>
      </c>
    </row>
    <row r="21" spans="2:5" x14ac:dyDescent="0.25">
      <c r="C21" s="15"/>
      <c r="D21" s="15"/>
      <c r="E21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F44"/>
  <sheetViews>
    <sheetView tabSelected="1" topLeftCell="A16" workbookViewId="0">
      <selection activeCell="F19" sqref="F19"/>
    </sheetView>
  </sheetViews>
  <sheetFormatPr defaultRowHeight="15" x14ac:dyDescent="0.25"/>
  <cols>
    <col min="2" max="2" width="91.28515625" style="10" customWidth="1"/>
    <col min="3" max="5" width="17.7109375" customWidth="1"/>
    <col min="6" max="6" width="11.140625" customWidth="1"/>
  </cols>
  <sheetData>
    <row r="2" spans="2:5" ht="15.75" x14ac:dyDescent="0.25">
      <c r="C2" s="13"/>
      <c r="D2" s="13"/>
      <c r="E2" s="13"/>
    </row>
    <row r="3" spans="2:5" ht="30.75" x14ac:dyDescent="0.25">
      <c r="B3" s="6" t="s">
        <v>12</v>
      </c>
      <c r="C3" s="12" t="s">
        <v>37</v>
      </c>
      <c r="D3" s="12" t="s">
        <v>46</v>
      </c>
      <c r="E3" s="12" t="s">
        <v>50</v>
      </c>
    </row>
    <row r="4" spans="2:5" ht="15.75" x14ac:dyDescent="0.25">
      <c r="B4" s="11" t="s">
        <v>14</v>
      </c>
      <c r="C4" s="9">
        <f>SUM(C5:C12)</f>
        <v>7842473</v>
      </c>
      <c r="D4" s="9">
        <f>SUM(D5:D12)</f>
        <v>6980500</v>
      </c>
      <c r="E4" s="9">
        <f>SUM(E5:E12)</f>
        <v>6917500</v>
      </c>
    </row>
    <row r="5" spans="2:5" ht="17.25" x14ac:dyDescent="0.3">
      <c r="B5" s="5" t="s">
        <v>15</v>
      </c>
      <c r="C5" s="8">
        <v>280000</v>
      </c>
      <c r="D5" s="8">
        <v>230000</v>
      </c>
      <c r="E5" s="8">
        <v>230000</v>
      </c>
    </row>
    <row r="6" spans="2:5" ht="17.25" x14ac:dyDescent="0.3">
      <c r="B6" s="5" t="s">
        <v>16</v>
      </c>
      <c r="C6" s="8">
        <v>8000</v>
      </c>
      <c r="D6" s="8">
        <v>8000</v>
      </c>
      <c r="E6" s="8">
        <v>8000</v>
      </c>
    </row>
    <row r="7" spans="2:5" ht="31.5" x14ac:dyDescent="0.3">
      <c r="B7" s="5" t="s">
        <v>17</v>
      </c>
      <c r="C7" s="8">
        <v>1620173</v>
      </c>
      <c r="D7" s="8">
        <v>1597662</v>
      </c>
      <c r="E7" s="8">
        <v>1619500</v>
      </c>
    </row>
    <row r="8" spans="2:5" ht="17.25" x14ac:dyDescent="0.3">
      <c r="B8" s="5" t="s">
        <v>18</v>
      </c>
      <c r="C8" s="8">
        <v>200000</v>
      </c>
      <c r="D8" s="8">
        <v>200000</v>
      </c>
      <c r="E8" s="8">
        <v>210000</v>
      </c>
    </row>
    <row r="9" spans="2:5" ht="17.25" x14ac:dyDescent="0.3">
      <c r="B9" s="5" t="s">
        <v>34</v>
      </c>
      <c r="C9" s="8">
        <v>885000</v>
      </c>
      <c r="D9" s="8">
        <v>470000</v>
      </c>
      <c r="E9" s="8">
        <v>420000</v>
      </c>
    </row>
    <row r="10" spans="2:5" ht="17.25" x14ac:dyDescent="0.3">
      <c r="B10" s="5" t="s">
        <v>19</v>
      </c>
      <c r="C10" s="8">
        <v>740000</v>
      </c>
      <c r="D10" s="8">
        <v>620000</v>
      </c>
      <c r="E10" s="8">
        <v>620000</v>
      </c>
    </row>
    <row r="11" spans="2:5" ht="17.25" x14ac:dyDescent="0.3">
      <c r="B11" s="5" t="s">
        <v>20</v>
      </c>
      <c r="C11" s="8">
        <v>3738830</v>
      </c>
      <c r="D11" s="8">
        <v>3716838</v>
      </c>
      <c r="E11" s="8">
        <v>3739530</v>
      </c>
    </row>
    <row r="12" spans="2:5" ht="17.25" x14ac:dyDescent="0.3">
      <c r="B12" s="5" t="s">
        <v>21</v>
      </c>
      <c r="C12" s="8">
        <v>370470</v>
      </c>
      <c r="D12" s="8">
        <v>138000</v>
      </c>
      <c r="E12" s="8">
        <v>70470</v>
      </c>
    </row>
    <row r="13" spans="2:5" ht="15.75" x14ac:dyDescent="0.25">
      <c r="B13" s="11" t="s">
        <v>39</v>
      </c>
      <c r="C13" s="9">
        <f>C14</f>
        <v>110000</v>
      </c>
      <c r="D13" s="9">
        <f>D14</f>
        <v>60000</v>
      </c>
      <c r="E13" s="9">
        <f>E14</f>
        <v>60000</v>
      </c>
    </row>
    <row r="14" spans="2:5" ht="17.25" x14ac:dyDescent="0.3">
      <c r="B14" s="5" t="s">
        <v>40</v>
      </c>
      <c r="C14" s="8">
        <v>110000</v>
      </c>
      <c r="D14" s="8">
        <v>60000</v>
      </c>
      <c r="E14" s="8">
        <v>60000</v>
      </c>
    </row>
    <row r="15" spans="2:5" ht="15.75" x14ac:dyDescent="0.25">
      <c r="B15" s="11" t="s">
        <v>41</v>
      </c>
      <c r="C15" s="9">
        <f>C16</f>
        <v>2421000</v>
      </c>
      <c r="D15" s="9">
        <f>D16</f>
        <v>2121000</v>
      </c>
      <c r="E15" s="9">
        <f>E16</f>
        <v>2121000</v>
      </c>
    </row>
    <row r="16" spans="2:5" ht="17.25" x14ac:dyDescent="0.3">
      <c r="B16" s="5" t="s">
        <v>42</v>
      </c>
      <c r="C16" s="8">
        <v>2421000</v>
      </c>
      <c r="D16" s="8">
        <v>2121000</v>
      </c>
      <c r="E16" s="8">
        <v>2121000</v>
      </c>
    </row>
    <row r="17" spans="2:6" ht="15.75" x14ac:dyDescent="0.25">
      <c r="B17" s="11" t="s">
        <v>51</v>
      </c>
      <c r="C17" s="9">
        <f>C18</f>
        <v>160000</v>
      </c>
      <c r="D17" s="9">
        <f t="shared" ref="D17:E17" si="0">D18</f>
        <v>160000</v>
      </c>
      <c r="E17" s="9">
        <f t="shared" si="0"/>
        <v>80000</v>
      </c>
    </row>
    <row r="18" spans="2:6" ht="17.25" x14ac:dyDescent="0.3">
      <c r="B18" s="5" t="s">
        <v>52</v>
      </c>
      <c r="C18" s="8">
        <v>160000</v>
      </c>
      <c r="D18" s="8">
        <v>160000</v>
      </c>
      <c r="E18" s="8">
        <v>80000</v>
      </c>
    </row>
    <row r="19" spans="2:6" ht="15.75" x14ac:dyDescent="0.25">
      <c r="B19" s="4" t="s">
        <v>22</v>
      </c>
      <c r="C19" s="9">
        <f>SUM(C20:C24)</f>
        <v>16338843.73</v>
      </c>
      <c r="D19" s="9">
        <f>SUM(D20:D24)</f>
        <v>12964028.630000001</v>
      </c>
      <c r="E19" s="9">
        <f>SUM(E20:E24)</f>
        <v>7131316.2299999995</v>
      </c>
      <c r="F19" s="1"/>
    </row>
    <row r="20" spans="2:6" ht="17.25" x14ac:dyDescent="0.3">
      <c r="B20" s="5" t="s">
        <v>23</v>
      </c>
      <c r="C20" s="8">
        <v>2993268.38</v>
      </c>
      <c r="D20" s="8">
        <v>301500</v>
      </c>
      <c r="E20" s="8">
        <v>304500</v>
      </c>
    </row>
    <row r="21" spans="2:6" ht="17.25" x14ac:dyDescent="0.3">
      <c r="B21" s="5" t="s">
        <v>24</v>
      </c>
      <c r="C21" s="8">
        <v>1129564.74</v>
      </c>
      <c r="D21" s="8">
        <v>873330.5</v>
      </c>
      <c r="E21" s="8">
        <v>490157.14</v>
      </c>
    </row>
    <row r="22" spans="2:6" ht="31.5" x14ac:dyDescent="0.3">
      <c r="B22" s="5" t="s">
        <v>25</v>
      </c>
      <c r="C22" s="8">
        <v>11828210.609999999</v>
      </c>
      <c r="D22" s="8">
        <v>11481398.130000001</v>
      </c>
      <c r="E22" s="8">
        <v>6028859.0899999999</v>
      </c>
      <c r="F22" s="2"/>
    </row>
    <row r="23" spans="2:6" ht="17.25" x14ac:dyDescent="0.3">
      <c r="B23" s="5" t="s">
        <v>26</v>
      </c>
      <c r="C23" s="8">
        <v>230000</v>
      </c>
      <c r="D23" s="8">
        <v>150000</v>
      </c>
      <c r="E23" s="8">
        <v>150000</v>
      </c>
    </row>
    <row r="24" spans="2:6" ht="17.25" x14ac:dyDescent="0.3">
      <c r="B24" s="5" t="s">
        <v>27</v>
      </c>
      <c r="C24" s="8">
        <v>157800</v>
      </c>
      <c r="D24" s="8">
        <v>157800</v>
      </c>
      <c r="E24" s="8">
        <v>157800</v>
      </c>
    </row>
    <row r="25" spans="2:6" ht="17.25" x14ac:dyDescent="0.3">
      <c r="B25" s="4" t="s">
        <v>48</v>
      </c>
      <c r="C25" s="9">
        <f>C26</f>
        <v>10000</v>
      </c>
      <c r="D25" s="8"/>
      <c r="E25" s="8"/>
    </row>
    <row r="26" spans="2:6" ht="17.25" x14ac:dyDescent="0.3">
      <c r="B26" s="5" t="s">
        <v>49</v>
      </c>
      <c r="C26" s="8">
        <v>10000</v>
      </c>
      <c r="D26" s="8">
        <v>10000</v>
      </c>
      <c r="E26" s="8"/>
    </row>
    <row r="27" spans="2:6" ht="15.75" x14ac:dyDescent="0.25">
      <c r="B27" s="4" t="s">
        <v>28</v>
      </c>
      <c r="C27" s="9">
        <f>C28+C29</f>
        <v>7135002.0099999998</v>
      </c>
      <c r="D27" s="9">
        <f>D28+D29</f>
        <v>6940000</v>
      </c>
      <c r="E27" s="9">
        <f t="shared" ref="E27" si="1">E28+E29</f>
        <v>6014032.7199999997</v>
      </c>
      <c r="F27" s="9"/>
    </row>
    <row r="28" spans="2:6" ht="17.25" x14ac:dyDescent="0.3">
      <c r="B28" s="5" t="s">
        <v>29</v>
      </c>
      <c r="C28" s="8">
        <v>7100506.0099999998</v>
      </c>
      <c r="D28" s="8">
        <v>6918440</v>
      </c>
      <c r="E28" s="8">
        <v>6014032.7199999997</v>
      </c>
    </row>
    <row r="29" spans="2:6" ht="17.25" x14ac:dyDescent="0.3">
      <c r="B29" s="5" t="s">
        <v>53</v>
      </c>
      <c r="C29" s="8">
        <v>34496</v>
      </c>
      <c r="D29" s="8">
        <v>21560</v>
      </c>
      <c r="E29" s="8"/>
    </row>
    <row r="30" spans="2:6" ht="30.75" x14ac:dyDescent="0.25">
      <c r="B30" s="4" t="s">
        <v>35</v>
      </c>
      <c r="C30" s="9">
        <f>C31</f>
        <v>405000</v>
      </c>
      <c r="D30" s="9">
        <f>D31</f>
        <v>1305000</v>
      </c>
      <c r="E30" s="9">
        <f t="shared" ref="E30" si="2">SUM(E31)</f>
        <v>0</v>
      </c>
    </row>
    <row r="31" spans="2:6" ht="31.5" x14ac:dyDescent="0.3">
      <c r="B31" s="5" t="s">
        <v>36</v>
      </c>
      <c r="C31" s="8">
        <v>405000</v>
      </c>
      <c r="D31" s="8">
        <v>1305000</v>
      </c>
      <c r="E31" s="8">
        <v>0</v>
      </c>
    </row>
    <row r="32" spans="2:6" ht="15.75" x14ac:dyDescent="0.25">
      <c r="B32" s="4" t="s">
        <v>43</v>
      </c>
      <c r="C32" s="9">
        <f>C33</f>
        <v>332277.59999999998</v>
      </c>
      <c r="D32" s="9">
        <f t="shared" ref="D32:E32" si="3">D33</f>
        <v>193000</v>
      </c>
      <c r="E32" s="9">
        <f t="shared" si="3"/>
        <v>127166</v>
      </c>
    </row>
    <row r="33" spans="2:5" ht="17.25" x14ac:dyDescent="0.3">
      <c r="B33" s="5" t="s">
        <v>44</v>
      </c>
      <c r="C33" s="8">
        <v>332277.59999999998</v>
      </c>
      <c r="D33" s="8">
        <v>193000</v>
      </c>
      <c r="E33" s="8">
        <v>127166</v>
      </c>
    </row>
    <row r="34" spans="2:5" ht="15.75" x14ac:dyDescent="0.25">
      <c r="B34" s="4" t="s">
        <v>45</v>
      </c>
      <c r="C34" s="9">
        <f>C35</f>
        <v>50000</v>
      </c>
      <c r="D34" s="9">
        <f t="shared" ref="D34:E34" si="4">D35</f>
        <v>50000</v>
      </c>
      <c r="E34" s="9">
        <f t="shared" si="4"/>
        <v>50000</v>
      </c>
    </row>
    <row r="35" spans="2:5" ht="17.25" x14ac:dyDescent="0.3">
      <c r="B35" s="5" t="s">
        <v>54</v>
      </c>
      <c r="C35" s="8">
        <v>50000</v>
      </c>
      <c r="D35" s="8">
        <v>50000</v>
      </c>
      <c r="E35" s="8">
        <v>50000</v>
      </c>
    </row>
    <row r="36" spans="2:5" ht="15.75" x14ac:dyDescent="0.25">
      <c r="B36" s="4" t="s">
        <v>30</v>
      </c>
      <c r="C36" s="9">
        <f>SUM(C37)</f>
        <v>38000</v>
      </c>
      <c r="D36" s="9">
        <f t="shared" ref="D36:E36" si="5">SUM(D37)</f>
        <v>38000</v>
      </c>
      <c r="E36" s="9">
        <f t="shared" si="5"/>
        <v>38000</v>
      </c>
    </row>
    <row r="37" spans="2:5" ht="31.5" x14ac:dyDescent="0.3">
      <c r="B37" s="5" t="s">
        <v>31</v>
      </c>
      <c r="C37" s="8">
        <v>38000</v>
      </c>
      <c r="D37" s="8">
        <v>38000</v>
      </c>
      <c r="E37" s="8">
        <v>38000</v>
      </c>
    </row>
    <row r="38" spans="2:5" ht="15.75" x14ac:dyDescent="0.25">
      <c r="B38" s="4" t="s">
        <v>32</v>
      </c>
      <c r="C38" s="9">
        <f>SUM(C39)</f>
        <v>5810000</v>
      </c>
      <c r="D38" s="9">
        <f t="shared" ref="D38:E38" si="6">SUM(D39)</f>
        <v>5810000</v>
      </c>
      <c r="E38" s="9">
        <f t="shared" si="6"/>
        <v>5810000</v>
      </c>
    </row>
    <row r="39" spans="2:5" ht="17.25" x14ac:dyDescent="0.3">
      <c r="B39" s="5" t="s">
        <v>33</v>
      </c>
      <c r="C39" s="8">
        <v>5810000</v>
      </c>
      <c r="D39" s="8">
        <v>5810000</v>
      </c>
      <c r="E39" s="8">
        <v>5810000</v>
      </c>
    </row>
    <row r="41" spans="2:5" ht="15.75" x14ac:dyDescent="0.25">
      <c r="B41" s="4" t="s">
        <v>13</v>
      </c>
      <c r="C41" s="14">
        <f>C38+C36+C34+C32+C30+C27+C25+C19+C17+C15+C13+C4</f>
        <v>40652596.340000004</v>
      </c>
      <c r="D41" s="14">
        <f>D38+D36+D34+D32+D30+D27+D25+D19+D15+D13+D4</f>
        <v>36461528.630000003</v>
      </c>
      <c r="E41" s="14">
        <f>E38+E36+E34+E32+E30+E27+E25+E19+E15+E13+E4</f>
        <v>28269014.949999999</v>
      </c>
    </row>
    <row r="43" spans="2:5" x14ac:dyDescent="0.25">
      <c r="E43" s="3"/>
    </row>
    <row r="44" spans="2:5" x14ac:dyDescent="0.25">
      <c r="C4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TIPOLOGIA ENTRATE</vt:lpstr>
      <vt:lpstr>TIPOLOGIA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alessandro.meinardi</dc:creator>
  <cp:lastModifiedBy>Chiesa Nicoletta</cp:lastModifiedBy>
  <cp:lastPrinted>2017-11-17T12:13:49Z</cp:lastPrinted>
  <dcterms:created xsi:type="dcterms:W3CDTF">2015-10-22T15:50:05Z</dcterms:created>
  <dcterms:modified xsi:type="dcterms:W3CDTF">2019-12-16T10:11:14Z</dcterms:modified>
</cp:coreProperties>
</file>